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白石杏美\経営比較分析表\経営比較分析\H29年度　18.2.6\各団体経営比較分析表\06西条市\送付用\"/>
    </mc:Choice>
  </mc:AlternateContent>
  <workbookProtection workbookPassword="B319" lockStructure="1"/>
  <bookViews>
    <workbookView xWindow="240" yWindow="60" windowWidth="14940" windowHeight="7872"/>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S6" i="5"/>
  <c r="R6" i="5"/>
  <c r="AD10" i="4" s="1"/>
  <c r="Q6" i="5"/>
  <c r="W10" i="4" s="1"/>
  <c r="P6" i="5"/>
  <c r="O6" i="5"/>
  <c r="N6" i="5"/>
  <c r="M6" i="5"/>
  <c r="L6" i="5"/>
  <c r="W8" i="4" s="1"/>
  <c r="K6" i="5"/>
  <c r="J6" i="5"/>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H86" i="4"/>
  <c r="E86" i="4"/>
  <c r="AT10" i="4"/>
  <c r="AL10" i="4"/>
  <c r="P10" i="4"/>
  <c r="I10" i="4"/>
  <c r="B10" i="4"/>
  <c r="AT8" i="4"/>
  <c r="AL8" i="4"/>
  <c r="P8" i="4"/>
  <c r="I8" i="4"/>
  <c r="B8" i="4"/>
  <c r="C10" i="5" l="1"/>
  <c r="D10" i="5"/>
  <c r="E10" i="5"/>
  <c r="B10" i="5"/>
</calcChain>
</file>

<file path=xl/sharedStrings.xml><?xml version="1.0" encoding="utf-8"?>
<sst xmlns="http://schemas.openxmlformats.org/spreadsheetml/2006/main" count="240" uniqueCount="125">
  <si>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</si>
  <si>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</si>
  <si>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</si>
  <si>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</si>
  <si>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</si>
  <si>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</si>
  <si>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</si>
  <si>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</si>
  <si>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</si>
  <si>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</si>
  <si>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</si>
  <si>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</si>
  <si>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</si>
  <si>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</si>
  <si>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</si>
  <si>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</si>
  <si>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</si>
  <si>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</si>
  <si>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</si>
  <si>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</si>
  <si>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</si>
  <si>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</si>
  <si>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</si>
  <si>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</si>
  <si>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</si>
  <si>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</si>
  <si>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</si>
  <si>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</si>
  <si>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</si>
  <si>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</si>
  <si>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</si>
  <si>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</si>
  <si>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</si>
  <si>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</si>
  <si>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</si>
  <si>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</si>
  <si>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</si>
  <si>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</si>
  <si>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</si>
  <si>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</si>
  <si>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</si>
  <si>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</si>
  <si>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</si>
  <si>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</si>
  <si>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</si>
  <si>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</si>
  <si>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</si>
  <si>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</si>
  <si>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</si>
  <si>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</si>
  <si>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</si>
  <si>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</si>
  <si>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</si>
  <si>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</si>
  <si>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</si>
  <si>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</si>
  <si>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</si>
  <si>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</si>
  <si>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</si>
  <si>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</si>
  <si>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</si>
  <si>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</si>
  <si>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</si>
  <si>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</si>
  <si>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</si>
  <si>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</si>
  <si>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</si>
  <si>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</si>
  <si>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</si>
  <si>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</si>
  <si>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</si>
  <si>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</si>
  <si>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</si>
  <si>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</si>
  <si>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</si>
  <si>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</si>
  <si>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</si>
  <si>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</si>
  <si>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</si>
  <si>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</si>
  <si>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</si>
  <si>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</si>
  <si>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</si>
  <si>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</si>
  <si>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</si>
  <si>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</si>
  <si>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</si>
  <si>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</si>
  <si>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</si>
  <si>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</si>
  <si>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</si>
  <si>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</si>
  <si>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</si>
  <si>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</si>
  <si>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</si>
  <si>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</si>
  <si>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</si>
  <si>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</si>
  <si>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</si>
  <si>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</si>
  <si>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</si>
  <si>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</si>
  <si>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</si>
  <si>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</si>
  <si>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</si>
  <si>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</si>
  <si>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</si>
  <si>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</si>
  <si>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</si>
  <si>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愛媛県　西条市</t>
  </si>
  <si>
    <t>法非適用</t>
  </si>
  <si>
    <t>下水道事業</t>
  </si>
  <si>
    <t>農業集落排水</t>
  </si>
  <si>
    <t>F2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</si>
  <si>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</si>
  <si>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</si>
  <si>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</si>
  <si>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</si>
  <si>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</si>
  <si>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</si>
  <si>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</si>
  <si>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収益的収支比率は64.8％である。料金収入等の収益で地方債償還金などの費用を賄えていない状況である。使用料単価が非常に低いことにより料金収入が少なく、資本費の回収にはわずかしか至ってないことから一般会計からの繰入金に依存していることが要因と考えられ、料金改定など経営改善に向けた取り組みが必要である。
　料金収入に対する企業債残高の割合では、類似団体の全国平均と比べ低い割合となっている。これは供用開始と同時に事業が完了しており、新規借入を行っていないためであり、今後も減少する。
　経費回収率では、全国平均に比べ低い割合であり、使用料で回収すべき経費を賄えていない状況である。回収率100％に近づけるよう適正な使用料収入の確保及び汚水処理費の削減が必要である。</t>
    <phoneticPr fontId="4"/>
  </si>
  <si>
    <t>　管渠の耐用年数が50年に対し、昭和60年の建設開始から30年しか経過していないため、大規模な修繕、長寿命化対策、更新は実施していない。なお、管渠内調査点検委託業務を毎年実施し、人孔や管渠の腐食及び破損の有無の確認を行っている。Ｈ28年度には人孔と管渠のつなぎ目より漏水が認められ、不明水の原因となっていたため修繕を行った。調査点検は引き続き行う予定である。</t>
    <rPh sb="43" eb="46">
      <t>ダイキボ</t>
    </rPh>
    <rPh sb="76" eb="78">
      <t>テンケン</t>
    </rPh>
    <rPh sb="89" eb="91">
      <t>ジンコウ</t>
    </rPh>
    <rPh sb="92" eb="94">
      <t>カンキョ</t>
    </rPh>
    <rPh sb="117" eb="119">
      <t>ネンド</t>
    </rPh>
    <rPh sb="121" eb="123">
      <t>ジンコウ</t>
    </rPh>
    <rPh sb="124" eb="126">
      <t>カンキョ</t>
    </rPh>
    <rPh sb="130" eb="131">
      <t>メ</t>
    </rPh>
    <rPh sb="133" eb="135">
      <t>ロウスイ</t>
    </rPh>
    <rPh sb="136" eb="137">
      <t>ミト</t>
    </rPh>
    <rPh sb="141" eb="143">
      <t>フメイ</t>
    </rPh>
    <rPh sb="143" eb="144">
      <t>スイ</t>
    </rPh>
    <rPh sb="145" eb="147">
      <t>ゲンイン</t>
    </rPh>
    <rPh sb="155" eb="157">
      <t>シュウゼン</t>
    </rPh>
    <rPh sb="158" eb="159">
      <t>オコナ</t>
    </rPh>
    <rPh sb="162" eb="164">
      <t>チョウサ</t>
    </rPh>
    <rPh sb="164" eb="166">
      <t>テンケン</t>
    </rPh>
    <rPh sb="167" eb="168">
      <t>ヒ</t>
    </rPh>
    <rPh sb="169" eb="170">
      <t>ツヅ</t>
    </rPh>
    <rPh sb="171" eb="172">
      <t>オコナ</t>
    </rPh>
    <rPh sb="173" eb="175">
      <t>ヨテイ</t>
    </rPh>
    <phoneticPr fontId="4"/>
  </si>
  <si>
    <t>収益的収支比率や経費回収率などの改善に向け、使用料単価の改定など経営改善に向けた取り組みが必要である。
　また、人口減少などによる収入の減少など厳しい状況であり、徴収率の向上及び使用料改定による収入増に向けた取り組みが重要である。徴収率の向上として滞納者への連絡、督促状の発送及び債権管理対策室への移管等を行っている。使用料改定については、H28年度に実施しており、以後3年ごとの改定を予定している。
　老朽化対策については、不明水対策も含めて調査点検を引き続きを行っている。
　H29年度末には、農業集落排水を公共下水道に接続予定であり、事業を統合することによる経営の効率化を図るとともに経営改善の実施や投資計画等の見直しなどを行っていきたい</t>
    <rPh sb="89" eb="92">
      <t>シヨウリョウ</t>
    </rPh>
    <rPh sb="92" eb="94">
      <t>カイテイ</t>
    </rPh>
    <rPh sb="132" eb="135">
      <t>トクソクジョウ</t>
    </rPh>
    <rPh sb="136" eb="138">
      <t>ハッソウ</t>
    </rPh>
    <rPh sb="138" eb="139">
      <t>オヨ</t>
    </rPh>
    <rPh sb="140" eb="142">
      <t>サイケン</t>
    </rPh>
    <rPh sb="142" eb="144">
      <t>カンリ</t>
    </rPh>
    <rPh sb="144" eb="146">
      <t>タイサク</t>
    </rPh>
    <rPh sb="146" eb="147">
      <t>シツ</t>
    </rPh>
    <rPh sb="149" eb="151">
      <t>イカン</t>
    </rPh>
    <rPh sb="151" eb="152">
      <t>トウ</t>
    </rPh>
    <rPh sb="153" eb="154">
      <t>オコナ</t>
    </rPh>
    <rPh sb="159" eb="162">
      <t>シヨウリョウ</t>
    </rPh>
    <rPh sb="176" eb="178">
      <t>ジッシ</t>
    </rPh>
    <rPh sb="183" eb="185">
      <t>イゴ</t>
    </rPh>
    <rPh sb="186" eb="187">
      <t>ネン</t>
    </rPh>
    <rPh sb="190" eb="192">
      <t>カイテイ</t>
    </rPh>
    <rPh sb="193" eb="195">
      <t>ヨテイ</t>
    </rPh>
    <rPh sb="213" eb="215">
      <t>フメイ</t>
    </rPh>
    <rPh sb="215" eb="216">
      <t>スイ</t>
    </rPh>
    <rPh sb="216" eb="218">
      <t>タイサク</t>
    </rPh>
    <rPh sb="219" eb="220">
      <t>フク</t>
    </rPh>
    <rPh sb="222" eb="224">
      <t>チョウサ</t>
    </rPh>
    <rPh sb="224" eb="226">
      <t>テンケン</t>
    </rPh>
    <rPh sb="227" eb="228">
      <t>ヒ</t>
    </rPh>
    <rPh sb="229" eb="230">
      <t>ツヅ</t>
    </rPh>
    <rPh sb="232" eb="233">
      <t>オコナ</t>
    </rPh>
    <phoneticPr fontId="4"/>
  </si>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</sst>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BE20-46BC-B497-51072E431933}"/>
            </c:ext>
          </c:extLst>
        </c:ser>
        <c:dLbls>
          <c:showLegendKey val="0"/>
          <c:showVal val="0"/>
          <c:showCatName val="0"/>
          <c:showSerName val="0"/>
          <c:showPercent val="0"/>
          <c:showBubbleSize val="0"/>
        </c:dLbls>
        <c:gapWidth val="150"/>
        <c:axId val="100157696"/>
        <c:axId val="100217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0.04</c:v>
                </c:pt>
                <c:pt idx="1">
                  <c:v>0.03</c:v>
                </c:pt>
                <c:pt idx="2">
                  <c:v>0.02</c:v>
                </c:pt>
                <c:pt idx="3">
                  <c:v>0.01</c:v>
                </c:pt>
                <c:pt idx="4">
                  <c:v>2.0499999999999998</c:v>
                </c:pt>
              </c:numCache>
            </c:numRef>
          </c:val>
          <c:smooth val="0"/>
          <c:extLst>
            <c:ext xmlns:c16="http://schemas.microsoft.com/office/drawing/2014/chart" uri="{C3380CC4-5D6E-409C-BE32-E72D297353CC}">
              <c16:uniqueId val="{00000001-BE20-46BC-B497-51072E431933}"/>
            </c:ext>
          </c:extLst>
        </c:ser>
        <c:dLbls>
          <c:showLegendKey val="0"/>
          <c:showVal val="0"/>
          <c:showCatName val="0"/>
          <c:showSerName val="0"/>
          <c:showPercent val="0"/>
          <c:showBubbleSize val="0"/>
        </c:dLbls>
        <c:marker val="1"/>
        <c:smooth val="0"/>
        <c:axId val="100157696"/>
        <c:axId val="100217216"/>
      </c:lineChart>
      <c:dateAx>
        <c:axId val="100157696"/>
        <c:scaling>
          <c:orientation val="minMax"/>
        </c:scaling>
        <c:delete val="1"/>
        <c:axPos val="b"/>
        <c:numFmt formatCode="ge" sourceLinked="1"/>
        <c:majorTickMark val="none"/>
        <c:minorTickMark val="none"/>
        <c:tickLblPos val="none"/>
        <c:crossAx val="100217216"/>
        <c:crosses val="autoZero"/>
        <c:auto val="1"/>
        <c:lblOffset val="100"/>
        <c:baseTimeUnit val="years"/>
      </c:dateAx>
      <c:valAx>
        <c:axId val="100217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157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54.81</c:v>
                </c:pt>
                <c:pt idx="1">
                  <c:v>59.29</c:v>
                </c:pt>
                <c:pt idx="2">
                  <c:v>65.37</c:v>
                </c:pt>
                <c:pt idx="3">
                  <c:v>62.14</c:v>
                </c:pt>
                <c:pt idx="4">
                  <c:v>64.88</c:v>
                </c:pt>
              </c:numCache>
            </c:numRef>
          </c:val>
          <c:extLst>
            <c:ext xmlns:c16="http://schemas.microsoft.com/office/drawing/2014/chart" uri="{C3380CC4-5D6E-409C-BE32-E72D297353CC}">
              <c16:uniqueId val="{00000000-49C2-4A14-B7AF-88963814F1D7}"/>
            </c:ext>
          </c:extLst>
        </c:ser>
        <c:dLbls>
          <c:showLegendKey val="0"/>
          <c:showVal val="0"/>
          <c:showCatName val="0"/>
          <c:showSerName val="0"/>
          <c:showPercent val="0"/>
          <c:showBubbleSize val="0"/>
        </c:dLbls>
        <c:gapWidth val="150"/>
        <c:axId val="100226944"/>
        <c:axId val="1002414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9C2-4A14-B7AF-88963814F1D7}"/>
            </c:ext>
          </c:extLst>
        </c:ser>
        <c:dLbls>
          <c:showLegendKey val="0"/>
          <c:showVal val="0"/>
          <c:showCatName val="0"/>
          <c:showSerName val="0"/>
          <c:showPercent val="0"/>
          <c:showBubbleSize val="0"/>
        </c:dLbls>
        <c:marker val="1"/>
        <c:smooth val="0"/>
        <c:axId val="100226944"/>
        <c:axId val="100241408"/>
      </c:lineChart>
      <c:dateAx>
        <c:axId val="100226944"/>
        <c:scaling>
          <c:orientation val="minMax"/>
        </c:scaling>
        <c:delete val="1"/>
        <c:axPos val="b"/>
        <c:numFmt formatCode="ge" sourceLinked="1"/>
        <c:majorTickMark val="none"/>
        <c:minorTickMark val="none"/>
        <c:tickLblPos val="none"/>
        <c:crossAx val="100241408"/>
        <c:crosses val="autoZero"/>
        <c:auto val="1"/>
        <c:lblOffset val="100"/>
        <c:baseTimeUnit val="years"/>
      </c:dateAx>
      <c:valAx>
        <c:axId val="100241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226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A5C-4607-8679-BBC60DB4DFE5}"/>
            </c:ext>
          </c:extLst>
        </c:ser>
        <c:dLbls>
          <c:showLegendKey val="0"/>
          <c:showVal val="0"/>
          <c:showCatName val="0"/>
          <c:showSerName val="0"/>
          <c:showPercent val="0"/>
          <c:showBubbleSize val="0"/>
        </c:dLbls>
        <c:gapWidth val="150"/>
        <c:axId val="100267520"/>
        <c:axId val="1002694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A5C-4607-8679-BBC60DB4DFE5}"/>
            </c:ext>
          </c:extLst>
        </c:ser>
        <c:dLbls>
          <c:showLegendKey val="0"/>
          <c:showVal val="0"/>
          <c:showCatName val="0"/>
          <c:showSerName val="0"/>
          <c:showPercent val="0"/>
          <c:showBubbleSize val="0"/>
        </c:dLbls>
        <c:marker val="1"/>
        <c:smooth val="0"/>
        <c:axId val="100267520"/>
        <c:axId val="100269440"/>
      </c:lineChart>
      <c:dateAx>
        <c:axId val="100267520"/>
        <c:scaling>
          <c:orientation val="minMax"/>
        </c:scaling>
        <c:delete val="1"/>
        <c:axPos val="b"/>
        <c:numFmt formatCode="ge" sourceLinked="1"/>
        <c:majorTickMark val="none"/>
        <c:minorTickMark val="none"/>
        <c:tickLblPos val="none"/>
        <c:crossAx val="100269440"/>
        <c:crosses val="autoZero"/>
        <c:auto val="1"/>
        <c:lblOffset val="100"/>
        <c:baseTimeUnit val="years"/>
      </c:dateAx>
      <c:valAx>
        <c:axId val="1002694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267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2B9-4B91-8241-B477B4982E77}"/>
            </c:ext>
          </c:extLst>
        </c:ser>
        <c:dLbls>
          <c:showLegendKey val="0"/>
          <c:showVal val="0"/>
          <c:showCatName val="0"/>
          <c:showSerName val="0"/>
          <c:showPercent val="0"/>
          <c:showBubbleSize val="0"/>
        </c:dLbls>
        <c:gapWidth val="150"/>
        <c:axId val="100328576"/>
        <c:axId val="100330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2B9-4B91-8241-B477B4982E77}"/>
            </c:ext>
          </c:extLst>
        </c:ser>
        <c:dLbls>
          <c:showLegendKey val="0"/>
          <c:showVal val="0"/>
          <c:showCatName val="0"/>
          <c:showSerName val="0"/>
          <c:showPercent val="0"/>
          <c:showBubbleSize val="0"/>
        </c:dLbls>
        <c:marker val="1"/>
        <c:smooth val="0"/>
        <c:axId val="100328576"/>
        <c:axId val="100330496"/>
      </c:lineChart>
      <c:dateAx>
        <c:axId val="100328576"/>
        <c:scaling>
          <c:orientation val="minMax"/>
        </c:scaling>
        <c:delete val="1"/>
        <c:axPos val="b"/>
        <c:numFmt formatCode="ge" sourceLinked="1"/>
        <c:majorTickMark val="none"/>
        <c:minorTickMark val="none"/>
        <c:tickLblPos val="none"/>
        <c:crossAx val="100330496"/>
        <c:crosses val="autoZero"/>
        <c:auto val="1"/>
        <c:lblOffset val="100"/>
        <c:baseTimeUnit val="years"/>
      </c:dateAx>
      <c:valAx>
        <c:axId val="100330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328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AE4-4F54-A4A3-6559BDFFD787}"/>
            </c:ext>
          </c:extLst>
        </c:ser>
        <c:dLbls>
          <c:showLegendKey val="0"/>
          <c:showVal val="0"/>
          <c:showCatName val="0"/>
          <c:showSerName val="0"/>
          <c:showPercent val="0"/>
          <c:showBubbleSize val="0"/>
        </c:dLbls>
        <c:gapWidth val="150"/>
        <c:axId val="118310016"/>
        <c:axId val="1183119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AE4-4F54-A4A3-6559BDFFD787}"/>
            </c:ext>
          </c:extLst>
        </c:ser>
        <c:dLbls>
          <c:showLegendKey val="0"/>
          <c:showVal val="0"/>
          <c:showCatName val="0"/>
          <c:showSerName val="0"/>
          <c:showPercent val="0"/>
          <c:showBubbleSize val="0"/>
        </c:dLbls>
        <c:marker val="1"/>
        <c:smooth val="0"/>
        <c:axId val="118310016"/>
        <c:axId val="118311936"/>
      </c:lineChart>
      <c:dateAx>
        <c:axId val="118310016"/>
        <c:scaling>
          <c:orientation val="minMax"/>
        </c:scaling>
        <c:delete val="1"/>
        <c:axPos val="b"/>
        <c:numFmt formatCode="ge" sourceLinked="1"/>
        <c:majorTickMark val="none"/>
        <c:minorTickMark val="none"/>
        <c:tickLblPos val="none"/>
        <c:crossAx val="118311936"/>
        <c:crosses val="autoZero"/>
        <c:auto val="1"/>
        <c:lblOffset val="100"/>
        <c:baseTimeUnit val="years"/>
      </c:dateAx>
      <c:valAx>
        <c:axId val="1183119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31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83A-44D3-B05D-A18E83B6F1DF}"/>
            </c:ext>
          </c:extLst>
        </c:ser>
        <c:dLbls>
          <c:showLegendKey val="0"/>
          <c:showVal val="0"/>
          <c:showCatName val="0"/>
          <c:showSerName val="0"/>
          <c:showPercent val="0"/>
          <c:showBubbleSize val="0"/>
        </c:dLbls>
        <c:gapWidth val="150"/>
        <c:axId val="118338304"/>
        <c:axId val="1183402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83A-44D3-B05D-A18E83B6F1DF}"/>
            </c:ext>
          </c:extLst>
        </c:ser>
        <c:dLbls>
          <c:showLegendKey val="0"/>
          <c:showVal val="0"/>
          <c:showCatName val="0"/>
          <c:showSerName val="0"/>
          <c:showPercent val="0"/>
          <c:showBubbleSize val="0"/>
        </c:dLbls>
        <c:marker val="1"/>
        <c:smooth val="0"/>
        <c:axId val="118338304"/>
        <c:axId val="118340224"/>
      </c:lineChart>
      <c:dateAx>
        <c:axId val="118338304"/>
        <c:scaling>
          <c:orientation val="minMax"/>
        </c:scaling>
        <c:delete val="1"/>
        <c:axPos val="b"/>
        <c:numFmt formatCode="ge" sourceLinked="1"/>
        <c:majorTickMark val="none"/>
        <c:minorTickMark val="none"/>
        <c:tickLblPos val="none"/>
        <c:crossAx val="118340224"/>
        <c:crosses val="autoZero"/>
        <c:auto val="1"/>
        <c:lblOffset val="100"/>
        <c:baseTimeUnit val="years"/>
      </c:dateAx>
      <c:valAx>
        <c:axId val="118340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3383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684.33</c:v>
                </c:pt>
                <c:pt idx="1">
                  <c:v>603.32000000000005</c:v>
                </c:pt>
                <c:pt idx="2">
                  <c:v>284.94</c:v>
                </c:pt>
                <c:pt idx="3">
                  <c:v>173.81</c:v>
                </c:pt>
                <c:pt idx="4">
                  <c:v>210.4</c:v>
                </c:pt>
              </c:numCache>
            </c:numRef>
          </c:val>
          <c:extLst>
            <c:ext xmlns:c16="http://schemas.microsoft.com/office/drawing/2014/chart" uri="{C3380CC4-5D6E-409C-BE32-E72D297353CC}">
              <c16:uniqueId val="{00000000-CA9C-4E87-8074-3CA54CF585E3}"/>
            </c:ext>
          </c:extLst>
        </c:ser>
        <c:dLbls>
          <c:showLegendKey val="0"/>
          <c:showVal val="0"/>
          <c:showCatName val="0"/>
          <c:showSerName val="0"/>
          <c:showPercent val="0"/>
          <c:showBubbleSize val="0"/>
        </c:dLbls>
        <c:gapWidth val="150"/>
        <c:axId val="118698368"/>
        <c:axId val="118700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1197.82</c:v>
                </c:pt>
                <c:pt idx="1">
                  <c:v>1126.77</c:v>
                </c:pt>
                <c:pt idx="2">
                  <c:v>1044.8</c:v>
                </c:pt>
                <c:pt idx="3">
                  <c:v>1081.8</c:v>
                </c:pt>
                <c:pt idx="4">
                  <c:v>974.93</c:v>
                </c:pt>
              </c:numCache>
            </c:numRef>
          </c:val>
          <c:smooth val="0"/>
          <c:extLst>
            <c:ext xmlns:c16="http://schemas.microsoft.com/office/drawing/2014/chart" uri="{C3380CC4-5D6E-409C-BE32-E72D297353CC}">
              <c16:uniqueId val="{00000001-CA9C-4E87-8074-3CA54CF585E3}"/>
            </c:ext>
          </c:extLst>
        </c:ser>
        <c:dLbls>
          <c:showLegendKey val="0"/>
          <c:showVal val="0"/>
          <c:showCatName val="0"/>
          <c:showSerName val="0"/>
          <c:showPercent val="0"/>
          <c:showBubbleSize val="0"/>
        </c:dLbls>
        <c:marker val="1"/>
        <c:smooth val="0"/>
        <c:axId val="118698368"/>
        <c:axId val="118700288"/>
      </c:lineChart>
      <c:dateAx>
        <c:axId val="118698368"/>
        <c:scaling>
          <c:orientation val="minMax"/>
        </c:scaling>
        <c:delete val="1"/>
        <c:axPos val="b"/>
        <c:numFmt formatCode="ge" sourceLinked="1"/>
        <c:majorTickMark val="none"/>
        <c:minorTickMark val="none"/>
        <c:tickLblPos val="none"/>
        <c:crossAx val="118700288"/>
        <c:crosses val="autoZero"/>
        <c:auto val="1"/>
        <c:lblOffset val="100"/>
        <c:baseTimeUnit val="years"/>
      </c:dateAx>
      <c:valAx>
        <c:axId val="118700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698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34.950000000000003</c:v>
                </c:pt>
                <c:pt idx="1">
                  <c:v>36.119999999999997</c:v>
                </c:pt>
                <c:pt idx="2">
                  <c:v>36.9</c:v>
                </c:pt>
                <c:pt idx="3">
                  <c:v>36.32</c:v>
                </c:pt>
                <c:pt idx="4">
                  <c:v>37.47</c:v>
                </c:pt>
              </c:numCache>
            </c:numRef>
          </c:val>
          <c:extLst>
            <c:ext xmlns:c16="http://schemas.microsoft.com/office/drawing/2014/chart" uri="{C3380CC4-5D6E-409C-BE32-E72D297353CC}">
              <c16:uniqueId val="{00000000-7CDE-43AB-8442-F20F8DA23F03}"/>
            </c:ext>
          </c:extLst>
        </c:ser>
        <c:dLbls>
          <c:showLegendKey val="0"/>
          <c:showVal val="0"/>
          <c:showCatName val="0"/>
          <c:showSerName val="0"/>
          <c:showPercent val="0"/>
          <c:showBubbleSize val="0"/>
        </c:dLbls>
        <c:gapWidth val="150"/>
        <c:axId val="118747136"/>
        <c:axId val="118749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51.03</c:v>
                </c:pt>
                <c:pt idx="1">
                  <c:v>50.9</c:v>
                </c:pt>
                <c:pt idx="2">
                  <c:v>50.82</c:v>
                </c:pt>
                <c:pt idx="3">
                  <c:v>52.19</c:v>
                </c:pt>
                <c:pt idx="4">
                  <c:v>55.32</c:v>
                </c:pt>
              </c:numCache>
            </c:numRef>
          </c:val>
          <c:smooth val="0"/>
          <c:extLst>
            <c:ext xmlns:c16="http://schemas.microsoft.com/office/drawing/2014/chart" uri="{C3380CC4-5D6E-409C-BE32-E72D297353CC}">
              <c16:uniqueId val="{00000001-7CDE-43AB-8442-F20F8DA23F03}"/>
            </c:ext>
          </c:extLst>
        </c:ser>
        <c:dLbls>
          <c:showLegendKey val="0"/>
          <c:showVal val="0"/>
          <c:showCatName val="0"/>
          <c:showSerName val="0"/>
          <c:showPercent val="0"/>
          <c:showBubbleSize val="0"/>
        </c:dLbls>
        <c:marker val="1"/>
        <c:smooth val="0"/>
        <c:axId val="118747136"/>
        <c:axId val="118749056"/>
      </c:lineChart>
      <c:dateAx>
        <c:axId val="118747136"/>
        <c:scaling>
          <c:orientation val="minMax"/>
        </c:scaling>
        <c:delete val="1"/>
        <c:axPos val="b"/>
        <c:numFmt formatCode="ge" sourceLinked="1"/>
        <c:majorTickMark val="none"/>
        <c:minorTickMark val="none"/>
        <c:tickLblPos val="none"/>
        <c:crossAx val="118749056"/>
        <c:crosses val="autoZero"/>
        <c:auto val="1"/>
        <c:lblOffset val="100"/>
        <c:baseTimeUnit val="years"/>
      </c:dateAx>
      <c:valAx>
        <c:axId val="1187490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747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150.04</c:v>
                </c:pt>
                <c:pt idx="1">
                  <c:v>149.13</c:v>
                </c:pt>
                <c:pt idx="2">
                  <c:v>150.01</c:v>
                </c:pt>
                <c:pt idx="3">
                  <c:v>150</c:v>
                </c:pt>
                <c:pt idx="4">
                  <c:v>138.68</c:v>
                </c:pt>
              </c:numCache>
            </c:numRef>
          </c:val>
          <c:extLst>
            <c:ext xmlns:c16="http://schemas.microsoft.com/office/drawing/2014/chart" uri="{C3380CC4-5D6E-409C-BE32-E72D297353CC}">
              <c16:uniqueId val="{00000000-996E-42FD-AFC2-05F6AD75DEB2}"/>
            </c:ext>
          </c:extLst>
        </c:ser>
        <c:dLbls>
          <c:showLegendKey val="0"/>
          <c:showVal val="0"/>
          <c:showCatName val="0"/>
          <c:showSerName val="0"/>
          <c:showPercent val="0"/>
          <c:showBubbleSize val="0"/>
        </c:dLbls>
        <c:gapWidth val="150"/>
        <c:axId val="118837248"/>
        <c:axId val="1188391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289.60000000000002</c:v>
                </c:pt>
                <c:pt idx="1">
                  <c:v>293.27</c:v>
                </c:pt>
                <c:pt idx="2">
                  <c:v>300.52</c:v>
                </c:pt>
                <c:pt idx="3">
                  <c:v>296.14</c:v>
                </c:pt>
                <c:pt idx="4">
                  <c:v>283.17</c:v>
                </c:pt>
              </c:numCache>
            </c:numRef>
          </c:val>
          <c:smooth val="0"/>
          <c:extLst>
            <c:ext xmlns:c16="http://schemas.microsoft.com/office/drawing/2014/chart" uri="{C3380CC4-5D6E-409C-BE32-E72D297353CC}">
              <c16:uniqueId val="{00000001-996E-42FD-AFC2-05F6AD75DEB2}"/>
            </c:ext>
          </c:extLst>
        </c:ser>
        <c:dLbls>
          <c:showLegendKey val="0"/>
          <c:showVal val="0"/>
          <c:showCatName val="0"/>
          <c:showSerName val="0"/>
          <c:showPercent val="0"/>
          <c:showBubbleSize val="0"/>
        </c:dLbls>
        <c:marker val="1"/>
        <c:smooth val="0"/>
        <c:axId val="118837248"/>
        <c:axId val="118839168"/>
      </c:lineChart>
      <c:dateAx>
        <c:axId val="118837248"/>
        <c:scaling>
          <c:orientation val="minMax"/>
        </c:scaling>
        <c:delete val="1"/>
        <c:axPos val="b"/>
        <c:numFmt formatCode="ge" sourceLinked="1"/>
        <c:majorTickMark val="none"/>
        <c:minorTickMark val="none"/>
        <c:tickLblPos val="none"/>
        <c:crossAx val="118839168"/>
        <c:crosses val="autoZero"/>
        <c:auto val="1"/>
        <c:lblOffset val="100"/>
        <c:baseTimeUnit val="years"/>
      </c:dateAx>
      <c:valAx>
        <c:axId val="1188391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8372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97.6</c:v>
                </c:pt>
                <c:pt idx="1">
                  <c:v>151.41999999999999</c:v>
                </c:pt>
                <c:pt idx="2">
                  <c:v>109.9</c:v>
                </c:pt>
                <c:pt idx="3">
                  <c:v>117.09</c:v>
                </c:pt>
                <c:pt idx="4">
                  <c:v>103.75</c:v>
                </c:pt>
              </c:numCache>
            </c:numRef>
          </c:val>
          <c:extLst>
            <c:ext xmlns:c16="http://schemas.microsoft.com/office/drawing/2014/chart" uri="{C3380CC4-5D6E-409C-BE32-E72D297353CC}">
              <c16:uniqueId val="{00000000-13CB-492C-B1C4-5988F33AC67F}"/>
            </c:ext>
          </c:extLst>
        </c:ser>
        <c:dLbls>
          <c:showLegendKey val="0"/>
          <c:showVal val="0"/>
          <c:showCatName val="0"/>
          <c:showSerName val="0"/>
          <c:showPercent val="0"/>
          <c:showBubbleSize val="0"/>
        </c:dLbls>
        <c:gapWidth val="150"/>
        <c:axId val="118877568"/>
        <c:axId val="1188797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54.74</c:v>
                </c:pt>
                <c:pt idx="1">
                  <c:v>53.78</c:v>
                </c:pt>
                <c:pt idx="2">
                  <c:v>53.24</c:v>
                </c:pt>
                <c:pt idx="3">
                  <c:v>52.31</c:v>
                </c:pt>
                <c:pt idx="4">
                  <c:v>60.65</c:v>
                </c:pt>
              </c:numCache>
            </c:numRef>
          </c:val>
          <c:smooth val="0"/>
          <c:extLst>
            <c:ext xmlns:c16="http://schemas.microsoft.com/office/drawing/2014/chart" uri="{C3380CC4-5D6E-409C-BE32-E72D297353CC}">
              <c16:uniqueId val="{00000001-13CB-492C-B1C4-5988F33AC67F}"/>
            </c:ext>
          </c:extLst>
        </c:ser>
        <c:dLbls>
          <c:showLegendKey val="0"/>
          <c:showVal val="0"/>
          <c:showCatName val="0"/>
          <c:showSerName val="0"/>
          <c:showPercent val="0"/>
          <c:showBubbleSize val="0"/>
        </c:dLbls>
        <c:marker val="1"/>
        <c:smooth val="0"/>
        <c:axId val="118877568"/>
        <c:axId val="118879744"/>
      </c:lineChart>
      <c:dateAx>
        <c:axId val="118877568"/>
        <c:scaling>
          <c:orientation val="minMax"/>
        </c:scaling>
        <c:delete val="1"/>
        <c:axPos val="b"/>
        <c:numFmt formatCode="ge" sourceLinked="1"/>
        <c:majorTickMark val="none"/>
        <c:minorTickMark val="none"/>
        <c:tickLblPos val="none"/>
        <c:crossAx val="118879744"/>
        <c:crosses val="autoZero"/>
        <c:auto val="1"/>
        <c:lblOffset val="100"/>
        <c:baseTimeUnit val="years"/>
      </c:dateAx>
      <c:valAx>
        <c:axId val="1188797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877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99.28</c:v>
                </c:pt>
                <c:pt idx="1">
                  <c:v>99.16</c:v>
                </c:pt>
                <c:pt idx="2">
                  <c:v>99.22</c:v>
                </c:pt>
                <c:pt idx="3">
                  <c:v>99.03</c:v>
                </c:pt>
                <c:pt idx="4">
                  <c:v>99.14</c:v>
                </c:pt>
              </c:numCache>
            </c:numRef>
          </c:val>
          <c:extLst>
            <c:ext xmlns:c16="http://schemas.microsoft.com/office/drawing/2014/chart" uri="{C3380CC4-5D6E-409C-BE32-E72D297353CC}">
              <c16:uniqueId val="{00000000-68AC-49DA-940D-49AFBA697C60}"/>
            </c:ext>
          </c:extLst>
        </c:ser>
        <c:dLbls>
          <c:showLegendKey val="0"/>
          <c:showVal val="0"/>
          <c:showCatName val="0"/>
          <c:showSerName val="0"/>
          <c:showPercent val="0"/>
          <c:showBubbleSize val="0"/>
        </c:dLbls>
        <c:gapWidth val="150"/>
        <c:axId val="118918144"/>
        <c:axId val="118920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83.88</c:v>
                </c:pt>
                <c:pt idx="1">
                  <c:v>84.06</c:v>
                </c:pt>
                <c:pt idx="2">
                  <c:v>84.07</c:v>
                </c:pt>
                <c:pt idx="3">
                  <c:v>84.32</c:v>
                </c:pt>
                <c:pt idx="4">
                  <c:v>84.58</c:v>
                </c:pt>
              </c:numCache>
            </c:numRef>
          </c:val>
          <c:smooth val="0"/>
          <c:extLst>
            <c:ext xmlns:c16="http://schemas.microsoft.com/office/drawing/2014/chart" uri="{C3380CC4-5D6E-409C-BE32-E72D297353CC}">
              <c16:uniqueId val="{00000001-68AC-49DA-940D-49AFBA697C60}"/>
            </c:ext>
          </c:extLst>
        </c:ser>
        <c:dLbls>
          <c:showLegendKey val="0"/>
          <c:showVal val="0"/>
          <c:showCatName val="0"/>
          <c:showSerName val="0"/>
          <c:showPercent val="0"/>
          <c:showBubbleSize val="0"/>
        </c:dLbls>
        <c:marker val="1"/>
        <c:smooth val="0"/>
        <c:axId val="118918144"/>
        <c:axId val="118920320"/>
      </c:lineChart>
      <c:dateAx>
        <c:axId val="118918144"/>
        <c:scaling>
          <c:orientation val="minMax"/>
        </c:scaling>
        <c:delete val="1"/>
        <c:axPos val="b"/>
        <c:numFmt formatCode="ge" sourceLinked="1"/>
        <c:majorTickMark val="none"/>
        <c:minorTickMark val="none"/>
        <c:tickLblPos val="none"/>
        <c:crossAx val="118920320"/>
        <c:crosses val="autoZero"/>
        <c:auto val="1"/>
        <c:lblOffset val="100"/>
        <c:baseTimeUnit val="years"/>
      </c:dateAx>
      <c:valAx>
        <c:axId val="118920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91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【914.53】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【85.01】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【59.15】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【276.78】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130" zoomScaleNormal="130" workbookViewId="0">
      <selection activeCell="AD9" sqref="AD9:AJ9"/>
    </sheetView>
  </sheetViews>
  <sheetFormatPr defaultColWidth="2.6640625" defaultRowHeight="13.2" x14ac:dyDescent="0.2"/>
  <cols>
    <col min="1" max="1" width="2.6640625" style="3" customWidth="1"/>
    <col min="2" max="62" width="3.77734375" style="3" customWidth="1"/>
    <col min="63" max="63" width="2.6640625" style="3"/>
    <col min="64" max="78" width="3.109375" style="3" customWidth="1"/>
    <col min="79" max="79" width="4.44140625" style="3" bestFit="1" customWidth="1"/>
    <col min="80" max="80" width="2.6640625" style="3"/>
    <col min="81" max="82" width="4.44140625" style="3" bestFit="1" customWidth="1"/>
    <col min="83" max="16384" width="2.6640625" style="3"/>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2">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2">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2">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2">
      <c r="A6" s="2"/>
      <c r="B6" s="43" t="str">
        <f>データ!H6</f>
        <v>愛媛県　西条市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2">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x14ac:dyDescent="0.2">
      <c r="A8" s="2"/>
      <c r="B8" s="48" t="str">
        <f>データ!I6</f>
        <v>法非適用</v>
      </c>
      <c r="C8" s="48"/>
      <c r="D8" s="48"/>
      <c r="E8" s="48"/>
      <c r="F8" s="48"/>
      <c r="G8" s="48"/>
      <c r="H8" s="48"/>
      <c r="I8" s="48" t="str">
        <f>データ!J6</f>
        <v>下水道事業</v>
      </c>
      <c r="J8" s="48"/>
      <c r="K8" s="48"/>
      <c r="L8" s="48"/>
      <c r="M8" s="48"/>
      <c r="N8" s="48"/>
      <c r="O8" s="48"/>
      <c r="P8" s="48" t="str">
        <f>データ!K6</f>
        <v>農業集落排水</v>
      </c>
      <c r="Q8" s="48"/>
      <c r="R8" s="48"/>
      <c r="S8" s="48"/>
      <c r="T8" s="48"/>
      <c r="U8" s="48"/>
      <c r="V8" s="48"/>
      <c r="W8" s="48" t="str">
        <f>データ!L6</f>
        <v>F2</v>
      </c>
      <c r="X8" s="48"/>
      <c r="Y8" s="48"/>
      <c r="Z8" s="48"/>
      <c r="AA8" s="48"/>
      <c r="AB8" s="48"/>
      <c r="AC8" s="48"/>
      <c r="AD8" s="49" t="s">
        <v>124</v>
      </c>
      <c r="AE8" s="49"/>
      <c r="AF8" s="49"/>
      <c r="AG8" s="49"/>
      <c r="AH8" s="49"/>
      <c r="AI8" s="49"/>
      <c r="AJ8" s="49"/>
      <c r="AK8" s="4"/>
      <c r="AL8" s="50">
        <f>データ!S6</f>
        <v>111619</v>
      </c>
      <c r="AM8" s="50"/>
      <c r="AN8" s="50"/>
      <c r="AO8" s="50"/>
      <c r="AP8" s="50"/>
      <c r="AQ8" s="50"/>
      <c r="AR8" s="50"/>
      <c r="AS8" s="50"/>
      <c r="AT8" s="45">
        <f>データ!T6</f>
        <v>509.98</v>
      </c>
      <c r="AU8" s="45"/>
      <c r="AV8" s="45"/>
      <c r="AW8" s="45"/>
      <c r="AX8" s="45"/>
      <c r="AY8" s="45"/>
      <c r="AZ8" s="45"/>
      <c r="BA8" s="45"/>
      <c r="BB8" s="45">
        <f>データ!U6</f>
        <v>218.87</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x14ac:dyDescent="0.2">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x14ac:dyDescent="0.2">
      <c r="A10" s="2"/>
      <c r="B10" s="45" t="str">
        <f>データ!N6</f>
        <v>-</v>
      </c>
      <c r="C10" s="45"/>
      <c r="D10" s="45"/>
      <c r="E10" s="45"/>
      <c r="F10" s="45"/>
      <c r="G10" s="45"/>
      <c r="H10" s="45"/>
      <c r="I10" s="45" t="str">
        <f>データ!O6</f>
        <v>該当数値なし</v>
      </c>
      <c r="J10" s="45"/>
      <c r="K10" s="45"/>
      <c r="L10" s="45"/>
      <c r="M10" s="45"/>
      <c r="N10" s="45"/>
      <c r="O10" s="45"/>
      <c r="P10" s="45">
        <f>データ!P6</f>
        <v>1.36</v>
      </c>
      <c r="Q10" s="45"/>
      <c r="R10" s="45"/>
      <c r="S10" s="45"/>
      <c r="T10" s="45"/>
      <c r="U10" s="45"/>
      <c r="V10" s="45"/>
      <c r="W10" s="45">
        <f>データ!Q6</f>
        <v>69.180000000000007</v>
      </c>
      <c r="X10" s="45"/>
      <c r="Y10" s="45"/>
      <c r="Z10" s="45"/>
      <c r="AA10" s="45"/>
      <c r="AB10" s="45"/>
      <c r="AC10" s="45"/>
      <c r="AD10" s="50">
        <f>データ!R6</f>
        <v>1320</v>
      </c>
      <c r="AE10" s="50"/>
      <c r="AF10" s="50"/>
      <c r="AG10" s="50"/>
      <c r="AH10" s="50"/>
      <c r="AI10" s="50"/>
      <c r="AJ10" s="50"/>
      <c r="AK10" s="2"/>
      <c r="AL10" s="50">
        <f>データ!V6</f>
        <v>1507</v>
      </c>
      <c r="AM10" s="50"/>
      <c r="AN10" s="50"/>
      <c r="AO10" s="50"/>
      <c r="AP10" s="50"/>
      <c r="AQ10" s="50"/>
      <c r="AR10" s="50"/>
      <c r="AS10" s="50"/>
      <c r="AT10" s="45">
        <f>データ!W6</f>
        <v>0.35</v>
      </c>
      <c r="AU10" s="45"/>
      <c r="AV10" s="45"/>
      <c r="AW10" s="45"/>
      <c r="AX10" s="45"/>
      <c r="AY10" s="45"/>
      <c r="AZ10" s="45"/>
      <c r="BA10" s="45"/>
      <c r="BB10" s="45">
        <f>データ!X6</f>
        <v>4305.71</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2">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x14ac:dyDescent="0.2">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2">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121</v>
      </c>
      <c r="BM16" s="70"/>
      <c r="BN16" s="70"/>
      <c r="BO16" s="70"/>
      <c r="BP16" s="70"/>
      <c r="BQ16" s="70"/>
      <c r="BR16" s="70"/>
      <c r="BS16" s="70"/>
      <c r="BT16" s="70"/>
      <c r="BU16" s="70"/>
      <c r="BV16" s="70"/>
      <c r="BW16" s="70"/>
      <c r="BX16" s="70"/>
      <c r="BY16" s="70"/>
      <c r="BZ16" s="71"/>
    </row>
    <row r="17" spans="1:78" ht="13.5" customHeight="1" x14ac:dyDescent="0.2">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x14ac:dyDescent="0.2">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x14ac:dyDescent="0.2">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x14ac:dyDescent="0.2">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x14ac:dyDescent="0.2">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x14ac:dyDescent="0.2">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x14ac:dyDescent="0.2">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x14ac:dyDescent="0.2">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x14ac:dyDescent="0.2">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x14ac:dyDescent="0.2">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x14ac:dyDescent="0.2">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x14ac:dyDescent="0.2">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x14ac:dyDescent="0.2">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x14ac:dyDescent="0.2">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x14ac:dyDescent="0.2">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x14ac:dyDescent="0.2">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x14ac:dyDescent="0.2">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x14ac:dyDescent="0.2">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x14ac:dyDescent="0.2">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x14ac:dyDescent="0.2">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x14ac:dyDescent="0.2">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x14ac:dyDescent="0.2">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x14ac:dyDescent="0.2">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x14ac:dyDescent="0.2">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x14ac:dyDescent="0.2">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x14ac:dyDescent="0.2">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x14ac:dyDescent="0.2">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x14ac:dyDescent="0.2">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x14ac:dyDescent="0.2">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x14ac:dyDescent="0.2">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x14ac:dyDescent="0.2">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122</v>
      </c>
      <c r="BM47" s="70"/>
      <c r="BN47" s="70"/>
      <c r="BO47" s="70"/>
      <c r="BP47" s="70"/>
      <c r="BQ47" s="70"/>
      <c r="BR47" s="70"/>
      <c r="BS47" s="70"/>
      <c r="BT47" s="70"/>
      <c r="BU47" s="70"/>
      <c r="BV47" s="70"/>
      <c r="BW47" s="70"/>
      <c r="BX47" s="70"/>
      <c r="BY47" s="70"/>
      <c r="BZ47" s="71"/>
    </row>
    <row r="48" spans="1:78" ht="13.5" customHeight="1" x14ac:dyDescent="0.2">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x14ac:dyDescent="0.2">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x14ac:dyDescent="0.2">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x14ac:dyDescent="0.2">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x14ac:dyDescent="0.2">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x14ac:dyDescent="0.2">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x14ac:dyDescent="0.2">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x14ac:dyDescent="0.2">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x14ac:dyDescent="0.2">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x14ac:dyDescent="0.2">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x14ac:dyDescent="0.2">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x14ac:dyDescent="0.2">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x14ac:dyDescent="0.2">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x14ac:dyDescent="0.2">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x14ac:dyDescent="0.2">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x14ac:dyDescent="0.2">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x14ac:dyDescent="0.2">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x14ac:dyDescent="0.2">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x14ac:dyDescent="0.2">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9" t="s">
        <v>123</v>
      </c>
      <c r="BM66" s="70"/>
      <c r="BN66" s="70"/>
      <c r="BO66" s="70"/>
      <c r="BP66" s="70"/>
      <c r="BQ66" s="70"/>
      <c r="BR66" s="70"/>
      <c r="BS66" s="70"/>
      <c r="BT66" s="70"/>
      <c r="BU66" s="70"/>
      <c r="BV66" s="70"/>
      <c r="BW66" s="70"/>
      <c r="BX66" s="70"/>
      <c r="BY66" s="70"/>
      <c r="BZ66" s="71"/>
    </row>
    <row r="67" spans="1:78" ht="13.5" customHeight="1" x14ac:dyDescent="0.2">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9"/>
      <c r="BM67" s="70"/>
      <c r="BN67" s="70"/>
      <c r="BO67" s="70"/>
      <c r="BP67" s="70"/>
      <c r="BQ67" s="70"/>
      <c r="BR67" s="70"/>
      <c r="BS67" s="70"/>
      <c r="BT67" s="70"/>
      <c r="BU67" s="70"/>
      <c r="BV67" s="70"/>
      <c r="BW67" s="70"/>
      <c r="BX67" s="70"/>
      <c r="BY67" s="70"/>
      <c r="BZ67" s="71"/>
    </row>
    <row r="68" spans="1:78" ht="13.5" customHeight="1" x14ac:dyDescent="0.2">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9"/>
      <c r="BM68" s="70"/>
      <c r="BN68" s="70"/>
      <c r="BO68" s="70"/>
      <c r="BP68" s="70"/>
      <c r="BQ68" s="70"/>
      <c r="BR68" s="70"/>
      <c r="BS68" s="70"/>
      <c r="BT68" s="70"/>
      <c r="BU68" s="70"/>
      <c r="BV68" s="70"/>
      <c r="BW68" s="70"/>
      <c r="BX68" s="70"/>
      <c r="BY68" s="70"/>
      <c r="BZ68" s="71"/>
    </row>
    <row r="69" spans="1:78" ht="13.5" customHeight="1" x14ac:dyDescent="0.2">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9"/>
      <c r="BM69" s="70"/>
      <c r="BN69" s="70"/>
      <c r="BO69" s="70"/>
      <c r="BP69" s="70"/>
      <c r="BQ69" s="70"/>
      <c r="BR69" s="70"/>
      <c r="BS69" s="70"/>
      <c r="BT69" s="70"/>
      <c r="BU69" s="70"/>
      <c r="BV69" s="70"/>
      <c r="BW69" s="70"/>
      <c r="BX69" s="70"/>
      <c r="BY69" s="70"/>
      <c r="BZ69" s="71"/>
    </row>
    <row r="70" spans="1:78" ht="13.5" customHeight="1" x14ac:dyDescent="0.2">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9"/>
      <c r="BM70" s="70"/>
      <c r="BN70" s="70"/>
      <c r="BO70" s="70"/>
      <c r="BP70" s="70"/>
      <c r="BQ70" s="70"/>
      <c r="BR70" s="70"/>
      <c r="BS70" s="70"/>
      <c r="BT70" s="70"/>
      <c r="BU70" s="70"/>
      <c r="BV70" s="70"/>
      <c r="BW70" s="70"/>
      <c r="BX70" s="70"/>
      <c r="BY70" s="70"/>
      <c r="BZ70" s="71"/>
    </row>
    <row r="71" spans="1:78" ht="13.5" customHeight="1" x14ac:dyDescent="0.2">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9"/>
      <c r="BM71" s="70"/>
      <c r="BN71" s="70"/>
      <c r="BO71" s="70"/>
      <c r="BP71" s="70"/>
      <c r="BQ71" s="70"/>
      <c r="BR71" s="70"/>
      <c r="BS71" s="70"/>
      <c r="BT71" s="70"/>
      <c r="BU71" s="70"/>
      <c r="BV71" s="70"/>
      <c r="BW71" s="70"/>
      <c r="BX71" s="70"/>
      <c r="BY71" s="70"/>
      <c r="BZ71" s="71"/>
    </row>
    <row r="72" spans="1:78" ht="13.5" customHeight="1" x14ac:dyDescent="0.2">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9"/>
      <c r="BM72" s="70"/>
      <c r="BN72" s="70"/>
      <c r="BO72" s="70"/>
      <c r="BP72" s="70"/>
      <c r="BQ72" s="70"/>
      <c r="BR72" s="70"/>
      <c r="BS72" s="70"/>
      <c r="BT72" s="70"/>
      <c r="BU72" s="70"/>
      <c r="BV72" s="70"/>
      <c r="BW72" s="70"/>
      <c r="BX72" s="70"/>
      <c r="BY72" s="70"/>
      <c r="BZ72" s="71"/>
    </row>
    <row r="73" spans="1:78" ht="13.5" customHeight="1" x14ac:dyDescent="0.2">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9"/>
      <c r="BM73" s="70"/>
      <c r="BN73" s="70"/>
      <c r="BO73" s="70"/>
      <c r="BP73" s="70"/>
      <c r="BQ73" s="70"/>
      <c r="BR73" s="70"/>
      <c r="BS73" s="70"/>
      <c r="BT73" s="70"/>
      <c r="BU73" s="70"/>
      <c r="BV73" s="70"/>
      <c r="BW73" s="70"/>
      <c r="BX73" s="70"/>
      <c r="BY73" s="70"/>
      <c r="BZ73" s="71"/>
    </row>
    <row r="74" spans="1:78" ht="13.5" customHeight="1" x14ac:dyDescent="0.2">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9"/>
      <c r="BM74" s="70"/>
      <c r="BN74" s="70"/>
      <c r="BO74" s="70"/>
      <c r="BP74" s="70"/>
      <c r="BQ74" s="70"/>
      <c r="BR74" s="70"/>
      <c r="BS74" s="70"/>
      <c r="BT74" s="70"/>
      <c r="BU74" s="70"/>
      <c r="BV74" s="70"/>
      <c r="BW74" s="70"/>
      <c r="BX74" s="70"/>
      <c r="BY74" s="70"/>
      <c r="BZ74" s="71"/>
    </row>
    <row r="75" spans="1:78" ht="13.5" customHeight="1" x14ac:dyDescent="0.2">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9"/>
      <c r="BM75" s="70"/>
      <c r="BN75" s="70"/>
      <c r="BO75" s="70"/>
      <c r="BP75" s="70"/>
      <c r="BQ75" s="70"/>
      <c r="BR75" s="70"/>
      <c r="BS75" s="70"/>
      <c r="BT75" s="70"/>
      <c r="BU75" s="70"/>
      <c r="BV75" s="70"/>
      <c r="BW75" s="70"/>
      <c r="BX75" s="70"/>
      <c r="BY75" s="70"/>
      <c r="BZ75" s="71"/>
    </row>
    <row r="76" spans="1:78" ht="13.5" customHeight="1" x14ac:dyDescent="0.2">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9"/>
      <c r="BM76" s="70"/>
      <c r="BN76" s="70"/>
      <c r="BO76" s="70"/>
      <c r="BP76" s="70"/>
      <c r="BQ76" s="70"/>
      <c r="BR76" s="70"/>
      <c r="BS76" s="70"/>
      <c r="BT76" s="70"/>
      <c r="BU76" s="70"/>
      <c r="BV76" s="70"/>
      <c r="BW76" s="70"/>
      <c r="BX76" s="70"/>
      <c r="BY76" s="70"/>
      <c r="BZ76" s="71"/>
    </row>
    <row r="77" spans="1:78" ht="13.5" customHeight="1" x14ac:dyDescent="0.2">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9"/>
      <c r="BM77" s="70"/>
      <c r="BN77" s="70"/>
      <c r="BO77" s="70"/>
      <c r="BP77" s="70"/>
      <c r="BQ77" s="70"/>
      <c r="BR77" s="70"/>
      <c r="BS77" s="70"/>
      <c r="BT77" s="70"/>
      <c r="BU77" s="70"/>
      <c r="BV77" s="70"/>
      <c r="BW77" s="70"/>
      <c r="BX77" s="70"/>
      <c r="BY77" s="70"/>
      <c r="BZ77" s="71"/>
    </row>
    <row r="78" spans="1:78" ht="13.5" customHeight="1" x14ac:dyDescent="0.2">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9"/>
      <c r="BM78" s="70"/>
      <c r="BN78" s="70"/>
      <c r="BO78" s="70"/>
      <c r="BP78" s="70"/>
      <c r="BQ78" s="70"/>
      <c r="BR78" s="70"/>
      <c r="BS78" s="70"/>
      <c r="BT78" s="70"/>
      <c r="BU78" s="70"/>
      <c r="BV78" s="70"/>
      <c r="BW78" s="70"/>
      <c r="BX78" s="70"/>
      <c r="BY78" s="70"/>
      <c r="BZ78" s="71"/>
    </row>
    <row r="79" spans="1:78" ht="13.5" customHeight="1" x14ac:dyDescent="0.2">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69"/>
      <c r="BM79" s="70"/>
      <c r="BN79" s="70"/>
      <c r="BO79" s="70"/>
      <c r="BP79" s="70"/>
      <c r="BQ79" s="70"/>
      <c r="BR79" s="70"/>
      <c r="BS79" s="70"/>
      <c r="BT79" s="70"/>
      <c r="BU79" s="70"/>
      <c r="BV79" s="70"/>
      <c r="BW79" s="70"/>
      <c r="BX79" s="70"/>
      <c r="BY79" s="70"/>
      <c r="BZ79" s="71"/>
    </row>
    <row r="80" spans="1:78" ht="13.5" customHeight="1" x14ac:dyDescent="0.2">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69"/>
      <c r="BM80" s="70"/>
      <c r="BN80" s="70"/>
      <c r="BO80" s="70"/>
      <c r="BP80" s="70"/>
      <c r="BQ80" s="70"/>
      <c r="BR80" s="70"/>
      <c r="BS80" s="70"/>
      <c r="BT80" s="70"/>
      <c r="BU80" s="70"/>
      <c r="BV80" s="70"/>
      <c r="BW80" s="70"/>
      <c r="BX80" s="70"/>
      <c r="BY80" s="70"/>
      <c r="BZ80" s="71"/>
    </row>
    <row r="81" spans="1:78" ht="13.5" customHeight="1" x14ac:dyDescent="0.2">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9"/>
      <c r="BM81" s="70"/>
      <c r="BN81" s="70"/>
      <c r="BO81" s="70"/>
      <c r="BP81" s="70"/>
      <c r="BQ81" s="70"/>
      <c r="BR81" s="70"/>
      <c r="BS81" s="70"/>
      <c r="BT81" s="70"/>
      <c r="BU81" s="70"/>
      <c r="BV81" s="70"/>
      <c r="BW81" s="70"/>
      <c r="BX81" s="70"/>
      <c r="BY81" s="70"/>
      <c r="BZ81" s="71"/>
    </row>
    <row r="82" spans="1:78" ht="13.5" customHeight="1" x14ac:dyDescent="0.2">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x14ac:dyDescent="0.2">
      <c r="C83" s="2" t="s">
        <v>41</v>
      </c>
    </row>
    <row r="84" spans="1:78" x14ac:dyDescent="0.2">
      <c r="C84" s="2" t="s">
        <v>42</v>
      </c>
    </row>
    <row r="85" spans="1:78" hidden="1" x14ac:dyDescent="0.2">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2">
      <c r="B86" s="26"/>
      <c r="C86" s="26"/>
      <c r="D86" s="26"/>
      <c r="E86" s="26" t="str">
        <f>データ!AI6</f>
        <v/>
      </c>
      <c r="F86" s="26" t="s">
        <v>55</v>
      </c>
      <c r="G86" s="26" t="s">
        <v>55</v>
      </c>
      <c r="H86" s="26" t="str">
        <f>データ!BP6</f>
        <v>【914.53】</v>
      </c>
      <c r="I86" s="26" t="str">
        <f>データ!CA6</f>
        <v>【55.73】</v>
      </c>
      <c r="J86" s="26" t="str">
        <f>データ!CL6</f>
        <v>【276.78】</v>
      </c>
      <c r="K86" s="26" t="str">
        <f>データ!CW6</f>
        <v>【59.15】</v>
      </c>
      <c r="L86" s="26" t="str">
        <f>データ!DH6</f>
        <v>【85.01】</v>
      </c>
      <c r="M86" s="26" t="s">
        <v>55</v>
      </c>
      <c r="N86" s="26" t="s">
        <v>55</v>
      </c>
      <c r="O86" s="26" t="str">
        <f>データ!EO6</f>
        <v>【1.58】</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ColWidth="9" defaultRowHeight="13.2" x14ac:dyDescent="0.2"/>
  <cols>
    <col min="1" max="1" width="9" style="3"/>
    <col min="2" max="144" width="11.88671875" style="3" customWidth="1"/>
    <col min="145" max="16384" width="9" style="3"/>
  </cols>
  <sheetData>
    <row r="1" spans="1:145" x14ac:dyDescent="0.2">
      <c r="A1" s="3" t="s">
        <v>56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2">
      <c r="A2" s="28" t="s">
        <v>57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2">
      <c r="A3" s="28" t="s">
        <v>58</v>
      </c>
      <c r="B3" s="29" t="s">
        <v>59</v>
      </c>
      <c r="C3" s="29" t="s">
        <v>60</v>
      </c>
      <c r="D3" s="29" t="s">
        <v>61</v>
      </c>
      <c r="E3" s="29" t="s">
        <v>62</v>
      </c>
      <c r="F3" s="29" t="s">
        <v>63</v>
      </c>
      <c r="G3" s="29" t="s">
        <v>64</v>
      </c>
      <c r="H3" s="77" t="s">
        <v>65</v>
      </c>
      <c r="I3" s="78"/>
      <c r="J3" s="78"/>
      <c r="K3" s="78"/>
      <c r="L3" s="78"/>
      <c r="M3" s="78"/>
      <c r="N3" s="78"/>
      <c r="O3" s="78"/>
      <c r="P3" s="78"/>
      <c r="Q3" s="78"/>
      <c r="R3" s="78"/>
      <c r="S3" s="78"/>
      <c r="T3" s="78"/>
      <c r="U3" s="78"/>
      <c r="V3" s="78"/>
      <c r="W3" s="78"/>
      <c r="X3" s="79"/>
      <c r="Y3" s="83" t="s">
        <v>66</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67</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2">
      <c r="A4" s="28" t="s">
        <v>68</v>
      </c>
      <c r="B4" s="30"/>
      <c r="C4" s="30"/>
      <c r="D4" s="30"/>
      <c r="E4" s="30"/>
      <c r="F4" s="30"/>
      <c r="G4" s="30"/>
      <c r="H4" s="80"/>
      <c r="I4" s="81"/>
      <c r="J4" s="81"/>
      <c r="K4" s="81"/>
      <c r="L4" s="81"/>
      <c r="M4" s="81"/>
      <c r="N4" s="81"/>
      <c r="O4" s="81"/>
      <c r="P4" s="81"/>
      <c r="Q4" s="81"/>
      <c r="R4" s="81"/>
      <c r="S4" s="81"/>
      <c r="T4" s="81"/>
      <c r="U4" s="81"/>
      <c r="V4" s="81"/>
      <c r="W4" s="81"/>
      <c r="X4" s="82"/>
      <c r="Y4" s="76" t="s">
        <v>69</v>
      </c>
      <c r="Z4" s="76"/>
      <c r="AA4" s="76"/>
      <c r="AB4" s="76"/>
      <c r="AC4" s="76"/>
      <c r="AD4" s="76"/>
      <c r="AE4" s="76"/>
      <c r="AF4" s="76"/>
      <c r="AG4" s="76"/>
      <c r="AH4" s="76"/>
      <c r="AI4" s="76"/>
      <c r="AJ4" s="76" t="s">
        <v>70</v>
      </c>
      <c r="AK4" s="76"/>
      <c r="AL4" s="76"/>
      <c r="AM4" s="76"/>
      <c r="AN4" s="76"/>
      <c r="AO4" s="76"/>
      <c r="AP4" s="76"/>
      <c r="AQ4" s="76"/>
      <c r="AR4" s="76"/>
      <c r="AS4" s="76"/>
      <c r="AT4" s="76"/>
      <c r="AU4" s="76" t="s">
        <v>71</v>
      </c>
      <c r="AV4" s="76"/>
      <c r="AW4" s="76"/>
      <c r="AX4" s="76"/>
      <c r="AY4" s="76"/>
      <c r="AZ4" s="76"/>
      <c r="BA4" s="76"/>
      <c r="BB4" s="76"/>
      <c r="BC4" s="76"/>
      <c r="BD4" s="76"/>
      <c r="BE4" s="76"/>
      <c r="BF4" s="76" t="s">
        <v>72</v>
      </c>
      <c r="BG4" s="76"/>
      <c r="BH4" s="76"/>
      <c r="BI4" s="76"/>
      <c r="BJ4" s="76"/>
      <c r="BK4" s="76"/>
      <c r="BL4" s="76"/>
      <c r="BM4" s="76"/>
      <c r="BN4" s="76"/>
      <c r="BO4" s="76"/>
      <c r="BP4" s="76"/>
      <c r="BQ4" s="76" t="s">
        <v>73</v>
      </c>
      <c r="BR4" s="76"/>
      <c r="BS4" s="76"/>
      <c r="BT4" s="76"/>
      <c r="BU4" s="76"/>
      <c r="BV4" s="76"/>
      <c r="BW4" s="76"/>
      <c r="BX4" s="76"/>
      <c r="BY4" s="76"/>
      <c r="BZ4" s="76"/>
      <c r="CA4" s="76"/>
      <c r="CB4" s="76" t="s">
        <v>74</v>
      </c>
      <c r="CC4" s="76"/>
      <c r="CD4" s="76"/>
      <c r="CE4" s="76"/>
      <c r="CF4" s="76"/>
      <c r="CG4" s="76"/>
      <c r="CH4" s="76"/>
      <c r="CI4" s="76"/>
      <c r="CJ4" s="76"/>
      <c r="CK4" s="76"/>
      <c r="CL4" s="76"/>
      <c r="CM4" s="76" t="s">
        <v>75</v>
      </c>
      <c r="CN4" s="76"/>
      <c r="CO4" s="76"/>
      <c r="CP4" s="76"/>
      <c r="CQ4" s="76"/>
      <c r="CR4" s="76"/>
      <c r="CS4" s="76"/>
      <c r="CT4" s="76"/>
      <c r="CU4" s="76"/>
      <c r="CV4" s="76"/>
      <c r="CW4" s="76"/>
      <c r="CX4" s="76" t="s">
        <v>76</v>
      </c>
      <c r="CY4" s="76"/>
      <c r="CZ4" s="76"/>
      <c r="DA4" s="76"/>
      <c r="DB4" s="76"/>
      <c r="DC4" s="76"/>
      <c r="DD4" s="76"/>
      <c r="DE4" s="76"/>
      <c r="DF4" s="76"/>
      <c r="DG4" s="76"/>
      <c r="DH4" s="76"/>
      <c r="DI4" s="76" t="s">
        <v>77</v>
      </c>
      <c r="DJ4" s="76"/>
      <c r="DK4" s="76"/>
      <c r="DL4" s="76"/>
      <c r="DM4" s="76"/>
      <c r="DN4" s="76"/>
      <c r="DO4" s="76"/>
      <c r="DP4" s="76"/>
      <c r="DQ4" s="76"/>
      <c r="DR4" s="76"/>
      <c r="DS4" s="76"/>
      <c r="DT4" s="76" t="s">
        <v>78</v>
      </c>
      <c r="DU4" s="76"/>
      <c r="DV4" s="76"/>
      <c r="DW4" s="76"/>
      <c r="DX4" s="76"/>
      <c r="DY4" s="76"/>
      <c r="DZ4" s="76"/>
      <c r="EA4" s="76"/>
      <c r="EB4" s="76"/>
      <c r="EC4" s="76"/>
      <c r="ED4" s="76"/>
      <c r="EE4" s="76" t="s">
        <v>79</v>
      </c>
      <c r="EF4" s="76"/>
      <c r="EG4" s="76"/>
      <c r="EH4" s="76"/>
      <c r="EI4" s="76"/>
      <c r="EJ4" s="76"/>
      <c r="EK4" s="76"/>
      <c r="EL4" s="76"/>
      <c r="EM4" s="76"/>
      <c r="EN4" s="76"/>
      <c r="EO4" s="76"/>
    </row>
    <row r="5" spans="1:145" x14ac:dyDescent="0.2">
      <c r="A5" s="28" t="s">
        <v>80</v>
      </c>
      <c r="B5" s="31"/>
      <c r="C5" s="31"/>
      <c r="D5" s="31"/>
      <c r="E5" s="31"/>
      <c r="F5" s="31"/>
      <c r="G5" s="31"/>
      <c r="H5" s="32" t="s">
        <v>81</v>
      </c>
      <c r="I5" s="32" t="s">
        <v>82</v>
      </c>
      <c r="J5" s="32" t="s">
        <v>83</v>
      </c>
      <c r="K5" s="32" t="s">
        <v>84</v>
      </c>
      <c r="L5" s="32" t="s">
        <v>85</v>
      </c>
      <c r="M5" s="32" t="s">
        <v>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106</v>
      </c>
      <c r="AI5" s="32" t="s">
        <v>43</v>
      </c>
      <c r="AJ5" s="32" t="s">
        <v>97</v>
      </c>
      <c r="AK5" s="32" t="s">
        <v>98</v>
      </c>
      <c r="AL5" s="32" t="s">
        <v>99</v>
      </c>
      <c r="AM5" s="32" t="s">
        <v>100</v>
      </c>
      <c r="AN5" s="32" t="s">
        <v>101</v>
      </c>
      <c r="AO5" s="32" t="s">
        <v>102</v>
      </c>
      <c r="AP5" s="32" t="s">
        <v>103</v>
      </c>
      <c r="AQ5" s="32" t="s">
        <v>104</v>
      </c>
      <c r="AR5" s="32" t="s">
        <v>105</v>
      </c>
      <c r="AS5" s="32" t="s">
        <v>106</v>
      </c>
      <c r="AT5" s="32" t="s">
        <v>107</v>
      </c>
      <c r="AU5" s="32" t="s">
        <v>97</v>
      </c>
      <c r="AV5" s="32" t="s">
        <v>98</v>
      </c>
      <c r="AW5" s="32" t="s">
        <v>99</v>
      </c>
      <c r="AX5" s="32" t="s">
        <v>100</v>
      </c>
      <c r="AY5" s="32" t="s">
        <v>101</v>
      </c>
      <c r="AZ5" s="32" t="s">
        <v>102</v>
      </c>
      <c r="BA5" s="32" t="s">
        <v>103</v>
      </c>
      <c r="BB5" s="32" t="s">
        <v>104</v>
      </c>
      <c r="BC5" s="32" t="s">
        <v>105</v>
      </c>
      <c r="BD5" s="32" t="s">
        <v>106</v>
      </c>
      <c r="BE5" s="32" t="s">
        <v>107</v>
      </c>
      <c r="BF5" s="32" t="s">
        <v>97</v>
      </c>
      <c r="BG5" s="32" t="s">
        <v>98</v>
      </c>
      <c r="BH5" s="32" t="s">
        <v>99</v>
      </c>
      <c r="BI5" s="32" t="s">
        <v>100</v>
      </c>
      <c r="BJ5" s="32" t="s">
        <v>101</v>
      </c>
      <c r="BK5" s="32" t="s">
        <v>102</v>
      </c>
      <c r="BL5" s="32" t="s">
        <v>103</v>
      </c>
      <c r="BM5" s="32" t="s">
        <v>104</v>
      </c>
      <c r="BN5" s="32" t="s">
        <v>105</v>
      </c>
      <c r="BO5" s="32" t="s">
        <v>106</v>
      </c>
      <c r="BP5" s="32" t="s">
        <v>107</v>
      </c>
      <c r="BQ5" s="32" t="s">
        <v>97</v>
      </c>
      <c r="BR5" s="32" t="s">
        <v>98</v>
      </c>
      <c r="BS5" s="32" t="s">
        <v>99</v>
      </c>
      <c r="BT5" s="32" t="s">
        <v>100</v>
      </c>
      <c r="BU5" s="32" t="s">
        <v>101</v>
      </c>
      <c r="BV5" s="32" t="s">
        <v>102</v>
      </c>
      <c r="BW5" s="32" t="s">
        <v>103</v>
      </c>
      <c r="BX5" s="32" t="s">
        <v>104</v>
      </c>
      <c r="BY5" s="32" t="s">
        <v>105</v>
      </c>
      <c r="BZ5" s="32" t="s">
        <v>106</v>
      </c>
      <c r="CA5" s="32" t="s">
        <v>107</v>
      </c>
      <c r="CB5" s="32" t="s">
        <v>97</v>
      </c>
      <c r="CC5" s="32" t="s">
        <v>98</v>
      </c>
      <c r="CD5" s="32" t="s">
        <v>99</v>
      </c>
      <c r="CE5" s="32" t="s">
        <v>100</v>
      </c>
      <c r="CF5" s="32" t="s">
        <v>101</v>
      </c>
      <c r="CG5" s="32" t="s">
        <v>102</v>
      </c>
      <c r="CH5" s="32" t="s">
        <v>103</v>
      </c>
      <c r="CI5" s="32" t="s">
        <v>104</v>
      </c>
      <c r="CJ5" s="32" t="s">
        <v>105</v>
      </c>
      <c r="CK5" s="32" t="s">
        <v>106</v>
      </c>
      <c r="CL5" s="32" t="s">
        <v>107</v>
      </c>
      <c r="CM5" s="32" t="s">
        <v>97</v>
      </c>
      <c r="CN5" s="32" t="s">
        <v>98</v>
      </c>
      <c r="CO5" s="32" t="s">
        <v>99</v>
      </c>
      <c r="CP5" s="32" t="s">
        <v>100</v>
      </c>
      <c r="CQ5" s="32" t="s">
        <v>101</v>
      </c>
      <c r="CR5" s="32" t="s">
        <v>102</v>
      </c>
      <c r="CS5" s="32" t="s">
        <v>103</v>
      </c>
      <c r="CT5" s="32" t="s">
        <v>104</v>
      </c>
      <c r="CU5" s="32" t="s">
        <v>105</v>
      </c>
      <c r="CV5" s="32" t="s">
        <v>106</v>
      </c>
      <c r="CW5" s="32" t="s">
        <v>107</v>
      </c>
      <c r="CX5" s="32" t="s">
        <v>97</v>
      </c>
      <c r="CY5" s="32" t="s">
        <v>98</v>
      </c>
      <c r="CZ5" s="32" t="s">
        <v>99</v>
      </c>
      <c r="DA5" s="32" t="s">
        <v>100</v>
      </c>
      <c r="DB5" s="32" t="s">
        <v>101</v>
      </c>
      <c r="DC5" s="32" t="s">
        <v>102</v>
      </c>
      <c r="DD5" s="32" t="s">
        <v>103</v>
      </c>
      <c r="DE5" s="32" t="s">
        <v>104</v>
      </c>
      <c r="DF5" s="32" t="s">
        <v>105</v>
      </c>
      <c r="DG5" s="32" t="s">
        <v>106</v>
      </c>
      <c r="DH5" s="32" t="s">
        <v>107</v>
      </c>
      <c r="DI5" s="32" t="s">
        <v>97</v>
      </c>
      <c r="DJ5" s="32" t="s">
        <v>98</v>
      </c>
      <c r="DK5" s="32" t="s">
        <v>99</v>
      </c>
      <c r="DL5" s="32" t="s">
        <v>100</v>
      </c>
      <c r="DM5" s="32" t="s">
        <v>101</v>
      </c>
      <c r="DN5" s="32" t="s">
        <v>102</v>
      </c>
      <c r="DO5" s="32" t="s">
        <v>103</v>
      </c>
      <c r="DP5" s="32" t="s">
        <v>104</v>
      </c>
      <c r="DQ5" s="32" t="s">
        <v>105</v>
      </c>
      <c r="DR5" s="32" t="s">
        <v>106</v>
      </c>
      <c r="DS5" s="32" t="s">
        <v>107</v>
      </c>
      <c r="DT5" s="32" t="s">
        <v>97</v>
      </c>
      <c r="DU5" s="32" t="s">
        <v>98</v>
      </c>
      <c r="DV5" s="32" t="s">
        <v>99</v>
      </c>
      <c r="DW5" s="32" t="s">
        <v>100</v>
      </c>
      <c r="DX5" s="32" t="s">
        <v>101</v>
      </c>
      <c r="DY5" s="32" t="s">
        <v>102</v>
      </c>
      <c r="DZ5" s="32" t="s">
        <v>103</v>
      </c>
      <c r="EA5" s="32" t="s">
        <v>104</v>
      </c>
      <c r="EB5" s="32" t="s">
        <v>105</v>
      </c>
      <c r="EC5" s="32" t="s">
        <v>106</v>
      </c>
      <c r="ED5" s="32" t="s">
        <v>107</v>
      </c>
      <c r="EE5" s="32" t="s">
        <v>97</v>
      </c>
      <c r="EF5" s="32" t="s">
        <v>98</v>
      </c>
      <c r="EG5" s="32" t="s">
        <v>99</v>
      </c>
      <c r="EH5" s="32" t="s">
        <v>100</v>
      </c>
      <c r="EI5" s="32" t="s">
        <v>101</v>
      </c>
      <c r="EJ5" s="32" t="s">
        <v>102</v>
      </c>
      <c r="EK5" s="32" t="s">
        <v>103</v>
      </c>
      <c r="EL5" s="32" t="s">
        <v>104</v>
      </c>
      <c r="EM5" s="32" t="s">
        <v>105</v>
      </c>
      <c r="EN5" s="32" t="s">
        <v>106</v>
      </c>
      <c r="EO5" s="32" t="s">
        <v>107</v>
      </c>
    </row>
    <row r="6" spans="1:145" s="36" customFormat="1" x14ac:dyDescent="0.2">
      <c r="A6" s="28" t="s">
        <v>108</v>
      </c>
      <c r="B6" s="33">
        <f>B7</f>
        <v>2016</v>
      </c>
      <c r="C6" s="33">
        <f t="shared" ref="C6:X6" si="3">C7</f>
        <v>382060</v>
      </c>
      <c r="D6" s="33">
        <f t="shared" si="3"/>
        <v>47</v>
      </c>
      <c r="E6" s="33">
        <f t="shared" si="3"/>
        <v>17</v>
      </c>
      <c r="F6" s="33">
        <f t="shared" si="3"/>
        <v>5</v>
      </c>
      <c r="G6" s="33">
        <f t="shared" si="3"/>
        <v>0</v>
      </c>
      <c r="H6" s="33" t="str">
        <f t="shared" si="3"/>
        <v>愛媛県　西条市</v>
      </c>
      <c r="I6" s="33" t="str">
        <f t="shared" si="3"/>
        <v>法非適用</v>
      </c>
      <c r="J6" s="33" t="str">
        <f t="shared" si="3"/>
        <v>下水道事業</v>
      </c>
      <c r="K6" s="33" t="str">
        <f t="shared" si="3"/>
        <v>農業集落排水</v>
      </c>
      <c r="L6" s="33" t="str">
        <f t="shared" si="3"/>
        <v>F2</v>
      </c>
      <c r="M6" s="33">
        <f t="shared" si="3"/>
        <v>0</v>
      </c>
      <c r="N6" s="34" t="str">
        <f t="shared" si="3"/>
        <v>-</v>
      </c>
      <c r="O6" s="34" t="str">
        <f t="shared" si="3"/>
        <v>該当数値なし</v>
      </c>
      <c r="P6" s="34">
        <f t="shared" si="3"/>
        <v>1.36</v>
      </c>
      <c r="Q6" s="34">
        <f t="shared" si="3"/>
        <v>69.180000000000007</v>
      </c>
      <c r="R6" s="34">
        <f t="shared" si="3"/>
        <v>1320</v>
      </c>
      <c r="S6" s="34">
        <f t="shared" si="3"/>
        <v>111619</v>
      </c>
      <c r="T6" s="34">
        <f t="shared" si="3"/>
        <v>509.98</v>
      </c>
      <c r="U6" s="34">
        <f t="shared" si="3"/>
        <v>218.87</v>
      </c>
      <c r="V6" s="34">
        <f t="shared" si="3"/>
        <v>1507</v>
      </c>
      <c r="W6" s="34">
        <f t="shared" si="3"/>
        <v>0.35</v>
      </c>
      <c r="X6" s="34">
        <f t="shared" si="3"/>
        <v>4305.71</v>
      </c>
      <c r="Y6" s="35">
        <f>IF(Y7="",NA(),Y7)</f>
        <v>54.81</v>
      </c>
      <c r="Z6" s="35">
        <f t="shared" ref="Z6:AH6" si="4">IF(Z7="",NA(),Z7)</f>
        <v>59.29</v>
      </c>
      <c r="AA6" s="35">
        <f t="shared" si="4"/>
        <v>65.37</v>
      </c>
      <c r="AB6" s="35">
        <f t="shared" si="4"/>
        <v>62.14</v>
      </c>
      <c r="AC6" s="35">
        <f t="shared" si="4"/>
        <v>64.88</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684.33</v>
      </c>
      <c r="BG6" s="35">
        <f t="shared" ref="BG6:BO6" si="7">IF(BG7="",NA(),BG7)</f>
        <v>603.32000000000005</v>
      </c>
      <c r="BH6" s="35">
        <f t="shared" si="7"/>
        <v>284.94</v>
      </c>
      <c r="BI6" s="35">
        <f t="shared" si="7"/>
        <v>173.81</v>
      </c>
      <c r="BJ6" s="35">
        <f t="shared" si="7"/>
        <v>210.4</v>
      </c>
      <c r="BK6" s="35">
        <f t="shared" si="7"/>
        <v>1197.82</v>
      </c>
      <c r="BL6" s="35">
        <f t="shared" si="7"/>
        <v>1126.77</v>
      </c>
      <c r="BM6" s="35">
        <f t="shared" si="7"/>
        <v>1044.8</v>
      </c>
      <c r="BN6" s="35">
        <f t="shared" si="7"/>
        <v>1081.8</v>
      </c>
      <c r="BO6" s="35">
        <f t="shared" si="7"/>
        <v>974.93</v>
      </c>
      <c r="BP6" s="34" t="str">
        <f>IF(BP7="","",IF(BP7="-","【-】","【"&amp;SUBSTITUTE(TEXT(BP7,"#,##0.00"),"-","△")&amp;"】"))</f>
        <v>【914.53】</v>
      </c>
      <c r="BQ6" s="35">
        <f>IF(BQ7="",NA(),BQ7)</f>
        <v>34.950000000000003</v>
      </c>
      <c r="BR6" s="35">
        <f t="shared" ref="BR6:BZ6" si="8">IF(BR7="",NA(),BR7)</f>
        <v>36.119999999999997</v>
      </c>
      <c r="BS6" s="35">
        <f t="shared" si="8"/>
        <v>36.9</v>
      </c>
      <c r="BT6" s="35">
        <f t="shared" si="8"/>
        <v>36.32</v>
      </c>
      <c r="BU6" s="35">
        <f t="shared" si="8"/>
        <v>37.47</v>
      </c>
      <c r="BV6" s="35">
        <f t="shared" si="8"/>
        <v>51.03</v>
      </c>
      <c r="BW6" s="35">
        <f t="shared" si="8"/>
        <v>50.9</v>
      </c>
      <c r="BX6" s="35">
        <f t="shared" si="8"/>
        <v>50.82</v>
      </c>
      <c r="BY6" s="35">
        <f t="shared" si="8"/>
        <v>52.19</v>
      </c>
      <c r="BZ6" s="35">
        <f t="shared" si="8"/>
        <v>55.32</v>
      </c>
      <c r="CA6" s="34" t="str">
        <f>IF(CA7="","",IF(CA7="-","【-】","【"&amp;SUBSTITUTE(TEXT(CA7,"#,##0.00"),"-","△")&amp;"】"))</f>
        <v>【55.73】</v>
      </c>
      <c r="CB6" s="35">
        <f>IF(CB7="",NA(),CB7)</f>
        <v>150.04</v>
      </c>
      <c r="CC6" s="35">
        <f t="shared" ref="CC6:CK6" si="9">IF(CC7="",NA(),CC7)</f>
        <v>149.13</v>
      </c>
      <c r="CD6" s="35">
        <f t="shared" si="9"/>
        <v>150.01</v>
      </c>
      <c r="CE6" s="35">
        <f t="shared" si="9"/>
        <v>150</v>
      </c>
      <c r="CF6" s="35">
        <f t="shared" si="9"/>
        <v>138.68</v>
      </c>
      <c r="CG6" s="35">
        <f t="shared" si="9"/>
        <v>289.60000000000002</v>
      </c>
      <c r="CH6" s="35">
        <f t="shared" si="9"/>
        <v>293.27</v>
      </c>
      <c r="CI6" s="35">
        <f t="shared" si="9"/>
        <v>300.52</v>
      </c>
      <c r="CJ6" s="35">
        <f t="shared" si="9"/>
        <v>296.14</v>
      </c>
      <c r="CK6" s="35">
        <f t="shared" si="9"/>
        <v>283.17</v>
      </c>
      <c r="CL6" s="34" t="str">
        <f>IF(CL7="","",IF(CL7="-","【-】","【"&amp;SUBSTITUTE(TEXT(CL7,"#,##0.00"),"-","△")&amp;"】"))</f>
        <v>【276.78】</v>
      </c>
      <c r="CM6" s="35">
        <f>IF(CM7="",NA(),CM7)</f>
        <v>97.6</v>
      </c>
      <c r="CN6" s="35">
        <f t="shared" ref="CN6:CV6" si="10">IF(CN7="",NA(),CN7)</f>
        <v>151.41999999999999</v>
      </c>
      <c r="CO6" s="35">
        <f t="shared" si="10"/>
        <v>109.9</v>
      </c>
      <c r="CP6" s="35">
        <f t="shared" si="10"/>
        <v>117.09</v>
      </c>
      <c r="CQ6" s="35">
        <f t="shared" si="10"/>
        <v>103.75</v>
      </c>
      <c r="CR6" s="35">
        <f t="shared" si="10"/>
        <v>54.74</v>
      </c>
      <c r="CS6" s="35">
        <f t="shared" si="10"/>
        <v>53.78</v>
      </c>
      <c r="CT6" s="35">
        <f t="shared" si="10"/>
        <v>53.24</v>
      </c>
      <c r="CU6" s="35">
        <f t="shared" si="10"/>
        <v>52.31</v>
      </c>
      <c r="CV6" s="35">
        <f t="shared" si="10"/>
        <v>60.65</v>
      </c>
      <c r="CW6" s="34" t="str">
        <f>IF(CW7="","",IF(CW7="-","【-】","【"&amp;SUBSTITUTE(TEXT(CW7,"#,##0.00"),"-","△")&amp;"】"))</f>
        <v>【59.15】</v>
      </c>
      <c r="CX6" s="35">
        <f>IF(CX7="",NA(),CX7)</f>
        <v>99.28</v>
      </c>
      <c r="CY6" s="35">
        <f t="shared" ref="CY6:DG6" si="11">IF(CY7="",NA(),CY7)</f>
        <v>99.16</v>
      </c>
      <c r="CZ6" s="35">
        <f t="shared" si="11"/>
        <v>99.22</v>
      </c>
      <c r="DA6" s="35">
        <f t="shared" si="11"/>
        <v>99.03</v>
      </c>
      <c r="DB6" s="35">
        <f t="shared" si="11"/>
        <v>99.14</v>
      </c>
      <c r="DC6" s="35">
        <f t="shared" si="11"/>
        <v>83.88</v>
      </c>
      <c r="DD6" s="35">
        <f t="shared" si="11"/>
        <v>84.06</v>
      </c>
      <c r="DE6" s="35">
        <f t="shared" si="11"/>
        <v>84.07</v>
      </c>
      <c r="DF6" s="35">
        <f t="shared" si="11"/>
        <v>84.32</v>
      </c>
      <c r="DG6" s="35">
        <f t="shared" si="11"/>
        <v>84.58</v>
      </c>
      <c r="DH6" s="34" t="str">
        <f>IF(DH7="","",IF(DH7="-","【-】","【"&amp;SUBSTITUTE(TEXT(DH7,"#,##0.00"),"-","△")&amp;"】"))</f>
        <v>【85.01】</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0.04</v>
      </c>
      <c r="EK6" s="35">
        <f t="shared" si="14"/>
        <v>0.03</v>
      </c>
      <c r="EL6" s="35">
        <f t="shared" si="14"/>
        <v>0.02</v>
      </c>
      <c r="EM6" s="35">
        <f t="shared" si="14"/>
        <v>0.01</v>
      </c>
      <c r="EN6" s="35">
        <f t="shared" si="14"/>
        <v>2.0499999999999998</v>
      </c>
      <c r="EO6" s="34" t="str">
        <f>IF(EO7="","",IF(EO7="-","【-】","【"&amp;SUBSTITUTE(TEXT(EO7,"#,##0.00"),"-","△")&amp;"】"))</f>
        <v>【1.58】</v>
      </c>
    </row>
    <row r="7" spans="1:145" s="36" customFormat="1" x14ac:dyDescent="0.2">
      <c r="A7" s="28"/>
      <c r="B7" s="37">
        <v>2016</v>
      </c>
      <c r="C7" s="37">
        <v>382060</v>
      </c>
      <c r="D7" s="37">
        <v>47</v>
      </c>
      <c r="E7" s="37">
        <v>17</v>
      </c>
      <c r="F7" s="37">
        <v>5</v>
      </c>
      <c r="G7" s="37">
        <v>0</v>
      </c>
      <c r="H7" s="37" t="s">
        <v>109</v>
      </c>
      <c r="I7" s="37" t="s">
        <v>110</v>
      </c>
      <c r="J7" s="37" t="s">
        <v>111</v>
      </c>
      <c r="K7" s="37" t="s">
        <v>112</v>
      </c>
      <c r="L7" s="37" t="s">
        <v>113</v>
      </c>
      <c r="M7" s="37"/>
      <c r="N7" s="38" t="s">
        <v>114</v>
      </c>
      <c r="O7" s="38" t="s">
        <v>115</v>
      </c>
      <c r="P7" s="38">
        <v>1.36</v>
      </c>
      <c r="Q7" s="38">
        <v>69.180000000000007</v>
      </c>
      <c r="R7" s="38">
        <v>1320</v>
      </c>
      <c r="S7" s="38">
        <v>111619</v>
      </c>
      <c r="T7" s="38">
        <v>509.98</v>
      </c>
      <c r="U7" s="38">
        <v>218.87</v>
      </c>
      <c r="V7" s="38">
        <v>1507</v>
      </c>
      <c r="W7" s="38">
        <v>0.35</v>
      </c>
      <c r="X7" s="38">
        <v>4305.71</v>
      </c>
      <c r="Y7" s="38">
        <v>54.81</v>
      </c>
      <c r="Z7" s="38">
        <v>59.29</v>
      </c>
      <c r="AA7" s="38">
        <v>65.37</v>
      </c>
      <c r="AB7" s="38">
        <v>62.14</v>
      </c>
      <c r="AC7" s="38">
        <v>64.88</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684.33</v>
      </c>
      <c r="BG7" s="38">
        <v>603.32000000000005</v>
      </c>
      <c r="BH7" s="38">
        <v>284.94</v>
      </c>
      <c r="BI7" s="38">
        <v>173.81</v>
      </c>
      <c r="BJ7" s="38">
        <v>210.4</v>
      </c>
      <c r="BK7" s="38">
        <v>1197.82</v>
      </c>
      <c r="BL7" s="38">
        <v>1126.77</v>
      </c>
      <c r="BM7" s="38">
        <v>1044.8</v>
      </c>
      <c r="BN7" s="38">
        <v>1081.8</v>
      </c>
      <c r="BO7" s="38">
        <v>974.93</v>
      </c>
      <c r="BP7" s="38">
        <v>914.53</v>
      </c>
      <c r="BQ7" s="38">
        <v>34.950000000000003</v>
      </c>
      <c r="BR7" s="38">
        <v>36.119999999999997</v>
      </c>
      <c r="BS7" s="38">
        <v>36.9</v>
      </c>
      <c r="BT7" s="38">
        <v>36.32</v>
      </c>
      <c r="BU7" s="38">
        <v>37.47</v>
      </c>
      <c r="BV7" s="38">
        <v>51.03</v>
      </c>
      <c r="BW7" s="38">
        <v>50.9</v>
      </c>
      <c r="BX7" s="38">
        <v>50.82</v>
      </c>
      <c r="BY7" s="38">
        <v>52.19</v>
      </c>
      <c r="BZ7" s="38">
        <v>55.32</v>
      </c>
      <c r="CA7" s="38">
        <v>55.73</v>
      </c>
      <c r="CB7" s="38">
        <v>150.04</v>
      </c>
      <c r="CC7" s="38">
        <v>149.13</v>
      </c>
      <c r="CD7" s="38">
        <v>150.01</v>
      </c>
      <c r="CE7" s="38">
        <v>150</v>
      </c>
      <c r="CF7" s="38">
        <v>138.68</v>
      </c>
      <c r="CG7" s="38">
        <v>289.60000000000002</v>
      </c>
      <c r="CH7" s="38">
        <v>293.27</v>
      </c>
      <c r="CI7" s="38">
        <v>300.52</v>
      </c>
      <c r="CJ7" s="38">
        <v>296.14</v>
      </c>
      <c r="CK7" s="38">
        <v>283.17</v>
      </c>
      <c r="CL7" s="38">
        <v>276.77999999999997</v>
      </c>
      <c r="CM7" s="38">
        <v>97.6</v>
      </c>
      <c r="CN7" s="38">
        <v>151.41999999999999</v>
      </c>
      <c r="CO7" s="38">
        <v>109.9</v>
      </c>
      <c r="CP7" s="38">
        <v>117.09</v>
      </c>
      <c r="CQ7" s="38">
        <v>103.75</v>
      </c>
      <c r="CR7" s="38">
        <v>54.74</v>
      </c>
      <c r="CS7" s="38">
        <v>53.78</v>
      </c>
      <c r="CT7" s="38">
        <v>53.24</v>
      </c>
      <c r="CU7" s="38">
        <v>52.31</v>
      </c>
      <c r="CV7" s="38">
        <v>60.65</v>
      </c>
      <c r="CW7" s="38">
        <v>59.15</v>
      </c>
      <c r="CX7" s="38">
        <v>99.28</v>
      </c>
      <c r="CY7" s="38">
        <v>99.16</v>
      </c>
      <c r="CZ7" s="38">
        <v>99.22</v>
      </c>
      <c r="DA7" s="38">
        <v>99.03</v>
      </c>
      <c r="DB7" s="38">
        <v>99.14</v>
      </c>
      <c r="DC7" s="38">
        <v>83.88</v>
      </c>
      <c r="DD7" s="38">
        <v>84.06</v>
      </c>
      <c r="DE7" s="38">
        <v>84.07</v>
      </c>
      <c r="DF7" s="38">
        <v>84.32</v>
      </c>
      <c r="DG7" s="38">
        <v>84.58</v>
      </c>
      <c r="DH7" s="38">
        <v>85.01</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0.04</v>
      </c>
      <c r="EK7" s="38">
        <v>0.03</v>
      </c>
      <c r="EL7" s="38">
        <v>0.02</v>
      </c>
      <c r="EM7" s="38">
        <v>0.01</v>
      </c>
      <c r="EN7" s="38">
        <v>2.0499999999999998</v>
      </c>
      <c r="EO7" s="38">
        <v>1.58</v>
      </c>
    </row>
    <row r="8" spans="1:145" x14ac:dyDescent="0.2">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2">
      <c r="A9" s="40"/>
      <c r="B9" s="40" t="s">
        <v>116</v>
      </c>
      <c r="C9" s="40" t="s">
        <v>117</v>
      </c>
      <c r="D9" s="40" t="s">
        <v>118</v>
      </c>
      <c r="E9" s="40" t="s">
        <v>119</v>
      </c>
      <c r="F9" s="40" t="s">
        <v>120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2">
      <c r="A10" s="40" t="s">
        <v>59</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白石 杏美</cp:lastModifiedBy>
  <cp:lastPrinted>2018-02-06T02:35:02Z</cp:lastPrinted>
  <dcterms:created xsi:type="dcterms:W3CDTF">2017-12-25T02:32:42Z</dcterms:created>
  <dcterms:modified xsi:type="dcterms:W3CDTF">2018-02-18T23:52:43Z</dcterms:modified>
  <cp:category/>
</cp:coreProperties>
</file>