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財務企画部-財政課$\08020_財政状況資料集\R2\02　財政状況資料集（R2決算）2回目\03　提出\"/>
    </mc:Choice>
  </mc:AlternateContent>
  <bookViews>
    <workbookView xWindow="0" yWindow="0" windowWidth="15360" windowHeight="7632" tabRatio="63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AM37"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U34" i="10" s="1"/>
  <c r="U35" i="10" l="1"/>
  <c r="U36" i="10" s="1"/>
  <c r="U37" i="10" s="1"/>
  <c r="AM34" i="10"/>
  <c r="AM35" i="10" s="1"/>
  <c r="AM36" i="10" s="1"/>
  <c r="BE34" i="10"/>
  <c r="BE35" i="10" s="1"/>
  <c r="BE36" i="10" s="1"/>
  <c r="BE37" i="10" s="1"/>
  <c r="BW34" i="10" l="1"/>
  <c r="BW35" i="10" l="1"/>
  <c r="BW36" i="10" s="1"/>
  <c r="BW37" i="10" s="1"/>
  <c r="BW38" i="10" s="1"/>
  <c r="CO34" i="10"/>
  <c r="CO35" i="10" s="1"/>
  <c r="CO36" i="10" s="1"/>
  <c r="CO37" i="10" s="1"/>
  <c r="CO38" i="10" s="1"/>
</calcChain>
</file>

<file path=xl/sharedStrings.xml><?xml version="1.0" encoding="utf-8"?>
<sst xmlns="http://schemas.openxmlformats.org/spreadsheetml/2006/main" count="1148" uniqueCount="609">
  <si>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</si>
  <si>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</si>
  <si>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</si>
  <si>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</si>
  <si>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</si>
  <si>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</si>
  <si>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</si>
  <si>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</si>
  <si>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</si>
  <si>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</si>
  <si>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</si>
  <si>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</si>
  <si>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</si>
  <si>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</si>
  <si>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</si>
  <si>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</si>
  <si>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</si>
  <si>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</si>
  <si>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</si>
  <si>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</si>
  <si>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</si>
  <si>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</si>
  <si>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</si>
  <si>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</si>
  <si>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</si>
  <si>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</si>
  <si>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</si>
  <si>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</si>
  <si>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</si>
  <si>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</si>
  <si>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</si>
  <si>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</si>
  <si>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</si>
  <si>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</si>
  <si>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</si>
  <si>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</si>
  <si>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</si>
  <si>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</si>
  <si>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</si>
  <si>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</si>
  <si>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</si>
  <si>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</si>
  <si>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</si>
  <si>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</si>
  <si>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</si>
  <si>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</si>
  <si>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</si>
  <si>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</si>
  <si>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</si>
  <si>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</si>
  <si>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</si>
  <si>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</si>
  <si>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</si>
  <si>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</si>
  <si>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</si>
  <si>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</si>
  <si>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</si>
  <si>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</si>
  <si>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</si>
  <si>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</si>
  <si>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</si>
  <si>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</si>
  <si>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</si>
  <si>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</si>
  <si>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</si>
  <si>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</si>
  <si>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</si>
  <si>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</si>
  <si>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</si>
  <si>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</si>
  <si>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</si>
  <si>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</si>
  <si>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</si>
  <si>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</si>
  <si>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</si>
  <si>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</si>
  <si>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</si>
  <si>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</si>
  <si>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</si>
  <si>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</si>
  <si>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</si>
  <si>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</si>
  <si>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</si>
  <si>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</si>
  <si>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</si>
  <si>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</si>
  <si>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</si>
  <si>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</si>
  <si>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</si>
  <si>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</si>
  <si>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</si>
  <si>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</si>
  <si>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</si>
  <si>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</si>
  <si>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</si>
  <si>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</si>
  <si>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</si>
  <si>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</si>
  <si>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</si>
  <si>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</si>
  <si>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</si>
  <si>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</si>
  <si>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</si>
  <si>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</si>
  <si>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</si>
  <si>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</si>
  <si>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</si>
  <si>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</si>
  <si>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</si>
  <si>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</si>
  <si>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</si>
  <si>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</si>
  <si>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</si>
  <si>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</si>
  <si>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</si>
  <si>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</si>
  <si>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</si>
  <si>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</si>
  <si>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</si>
  <si>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</si>
  <si>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</si>
  <si>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</si>
  <si>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</si>
  <si>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</si>
  <si>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</si>
  <si>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</si>
  <si>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</si>
  <si>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</si>
  <si>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</si>
  <si>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</si>
  <si>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</si>
  <si>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</si>
  <si>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</si>
  <si>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</si>
  <si>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</si>
  <si>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</si>
  <si>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</si>
  <si>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</si>
  <si>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</si>
  <si>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</si>
  <si>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</si>
  <si>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</si>
  <si>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</si>
  <si>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</si>
  <si>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</si>
  <si>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</si>
  <si>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</si>
  <si>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</si>
  <si>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</si>
  <si>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</si>
  <si>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</si>
  <si>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</si>
  <si>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</si>
  <si>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</si>
  <si>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</si>
  <si>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</si>
  <si>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</si>
  <si>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</si>
  <si>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</si>
  <si>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</si>
  <si>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</si>
  <si>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</si>
  <si>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</si>
  <si>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</si>
  <si>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</si>
  <si>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</si>
  <si>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</si>
  <si>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</si>
  <si>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</si>
  <si>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</si>
  <si>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</si>
  <si>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</si>
  <si>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</si>
  <si>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</si>
  <si>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</si>
  <si>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</si>
  <si>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</si>
  <si>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</si>
  <si>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</si>
  <si>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</si>
  <si>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</si>
  <si>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</si>
  <si>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</si>
  <si>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</si>
  <si>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</si>
  <si>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</si>
  <si>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</si>
  <si>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</si>
  <si>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</si>
  <si>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</si>
  <si>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</si>
  <si>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</si>
  <si>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</si>
  <si>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</si>
  <si>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</si>
  <si>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</si>
  <si>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</si>
  <si>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</si>
  <si>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</si>
  <si>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</si>
  <si>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</si>
  <si>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</si>
  <si>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</si>
  <si>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</si>
  <si>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</si>
  <si>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</si>
  <si>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</si>
  <si>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</si>
  <si>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</si>
  <si>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</si>
  <si>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</si>
  <si>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</si>
  <si>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愛媛県西条市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</si>
  <si>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</si>
  <si>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</si>
  <si>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</si>
  <si>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</si>
  <si>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</si>
  <si>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</si>
  <si>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</si>
  <si>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</si>
  <si>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</si>
  <si>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</si>
  <si>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</si>
  <si>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</si>
  <si>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</si>
  <si>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</si>
  <si>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</si>
  <si>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</si>
  <si>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</si>
  <si>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</si>
  <si>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</si>
  <si>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</si>
  <si>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</si>
  <si>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</si>
  <si>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</si>
  <si>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</si>
  <si>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</si>
  <si>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</si>
  <si>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</si>
  <si>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</si>
  <si>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</si>
  <si>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</si>
  <si>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</si>
  <si>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</si>
  <si>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</si>
  <si>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</si>
  <si>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</si>
  <si>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</si>
  <si>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</si>
  <si>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</si>
  <si>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</si>
  <si>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</si>
  <si>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</si>
  <si>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</si>
  <si>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</si>
  <si>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</si>
  <si>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</si>
  <si>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</si>
  <si>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</si>
  <si>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</si>
  <si>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</si>
  <si>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</si>
  <si>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</si>
  <si>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</si>
  <si>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</si>
  <si>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</si>
  <si>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</si>
  <si>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</si>
  <si>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</si>
  <si>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</si>
  <si>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</si>
  <si>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</si>
  <si>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</si>
  <si>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</si>
  <si>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</si>
  <si>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</si>
  <si>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</si>
  <si>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</si>
  <si>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</si>
  <si>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</si>
  <si>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</si>
  <si>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</si>
  <si>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</si>
  <si>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</si>
  <si>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</si>
  <si>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</si>
  <si>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</si>
  <si>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</si>
  <si>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</si>
  <si>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</si>
  <si>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</si>
  <si>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</si>
  <si>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</si>
  <si>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</si>
  <si>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</si>
  <si>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</si>
  <si>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</si>
  <si>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</si>
  <si>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</si>
  <si>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</si>
  <si>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</si>
  <si>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</si>
  <si>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</si>
  <si>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</si>
  <si>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</si>
  <si>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</si>
  <si>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</si>
  <si>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</si>
  <si>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</si>
  <si>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</si>
  <si>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</si>
  <si>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</si>
  <si>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</si>
  <si>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</si>
  <si>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</si>
  <si>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</si>
  <si>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</si>
  <si>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</si>
  <si>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</si>
  <si>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</si>
  <si>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</si>
  <si>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</si>
  <si>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</si>
  <si>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</si>
  <si>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</si>
  <si>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</si>
  <si>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</si>
  <si>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</si>
  <si>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</si>
  <si>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</si>
  <si>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</si>
  <si>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</si>
  <si>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</si>
  <si>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</si>
  <si>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</si>
  <si>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</si>
  <si>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</si>
  <si>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観光施設</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</si>
  <si>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</si>
  <si>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</si>
  <si>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</si>
  <si>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</si>
  <si>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</si>
  <si>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</si>
  <si>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</si>
  <si>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</si>
  <si>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</si>
  <si>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</si>
  <si>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</si>
  <si>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</si>
  <si>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</si>
  <si>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</si>
  <si>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</si>
  <si>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</si>
  <si>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</si>
  <si>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</si>
  <si>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</si>
  <si>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</si>
  <si>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</si>
  <si>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</si>
  <si>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</si>
  <si>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</si>
  <si>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</si>
  <si>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</si>
  <si>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</si>
  <si>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</si>
  <si>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愛媛県西条市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</si>
  <si>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</si>
  <si>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</si>
  <si>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</si>
  <si>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</si>
  <si>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</si>
  <si>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</si>
  <si>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</si>
  <si>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</si>
  <si>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</si>
  <si>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</si>
  <si>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</si>
  <si>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</si>
  <si>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</si>
  <si>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</si>
  <si>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</si>
  <si>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</si>
  <si>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</si>
  <si>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</si>
  <si>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</si>
  <si>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</si>
  <si>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</si>
  <si>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t>
    <phoneticPr fontId="5"/>
  </si>
  <si>
    <t>土地開発事業特別会計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</si>
  <si>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</si>
  <si>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</si>
  <si>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</si>
  <si>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</si>
  <si>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</si>
  <si>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</si>
  <si>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</si>
  <si>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</si>
  <si>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</si>
  <si>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</si>
  <si>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</si>
  <si>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</si>
  <si>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</si>
  <si>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</si>
  <si>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</si>
  <si>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介護保険特別会計（介護保険事業勘定）</t>
    <phoneticPr fontId="5"/>
  </si>
  <si>
    <t>介護保険特別会計（介護サービス事業勘定）</t>
    <phoneticPr fontId="5"/>
  </si>
  <si>
    <t>後期高齢者医療保険特別会計</t>
    <phoneticPr fontId="5"/>
  </si>
  <si>
    <t>水道事業会計</t>
    <phoneticPr fontId="5"/>
  </si>
  <si>
    <t>法適用企業</t>
    <phoneticPr fontId="5"/>
  </si>
  <si>
    <t>病院事業会計</t>
    <phoneticPr fontId="5"/>
  </si>
  <si>
    <t>公共下水道事業会計</t>
    <phoneticPr fontId="5"/>
  </si>
  <si>
    <t>簡易水道事業特別会計</t>
    <phoneticPr fontId="5"/>
  </si>
  <si>
    <t>法非適用企業</t>
    <phoneticPr fontId="5"/>
  </si>
  <si>
    <t>港湾上屋事業特別会計</t>
    <phoneticPr fontId="5"/>
  </si>
  <si>
    <t>小松地域交流事業特別会計</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</si>
  <si>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</si>
  <si>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</si>
  <si>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</si>
  <si>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</si>
  <si>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</si>
  <si>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</si>
  <si>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</si>
  <si>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</si>
  <si>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</si>
  <si>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</si>
  <si>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</si>
  <si>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</si>
  <si>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</si>
  <si>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</si>
  <si>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</si>
  <si>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</si>
  <si>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</si>
  <si>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</si>
  <si>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</si>
  <si>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</si>
  <si>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</si>
  <si>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</si>
  <si>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</si>
  <si>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</si>
  <si>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</si>
  <si>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</si>
  <si>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</si>
  <si>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</si>
  <si>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</si>
  <si>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</si>
  <si>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</si>
  <si>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</si>
  <si>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</si>
  <si>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</si>
  <si>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</si>
  <si>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</si>
  <si>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</si>
  <si>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</si>
  <si>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</si>
  <si>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</si>
  <si>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</si>
  <si>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</si>
  <si>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</si>
  <si>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</si>
  <si>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</si>
  <si>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</si>
  <si>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</si>
  <si>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</si>
  <si>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</si>
  <si>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</si>
  <si>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</si>
  <si>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</si>
  <si>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</si>
  <si>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</si>
  <si>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</si>
  <si>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</si>
  <si>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</si>
  <si>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</si>
  <si>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</si>
  <si>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</si>
  <si>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簡易水道事業特別会計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</si>
  <si>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</si>
  <si>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</si>
  <si>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</si>
  <si>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</si>
  <si>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</si>
  <si>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</si>
  <si>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</si>
  <si>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</si>
  <si>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</si>
  <si>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</si>
  <si>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</si>
  <si>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</si>
  <si>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</si>
  <si>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</si>
  <si>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</si>
  <si>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</si>
  <si>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</si>
  <si>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</si>
  <si>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</si>
  <si>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</si>
  <si>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</si>
  <si>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</si>
  <si>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</si>
  <si>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</si>
  <si>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</si>
  <si>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</si>
  <si>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</si>
  <si>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</si>
  <si>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</si>
  <si>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</si>
  <si>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</si>
  <si>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</si>
  <si>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</si>
  <si>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</si>
  <si>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</si>
  <si>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</si>
  <si>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</si>
  <si>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</si>
  <si>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</si>
  <si>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</si>
  <si>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</si>
  <si>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</si>
  <si>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</si>
  <si>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</si>
  <si>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</si>
  <si>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</si>
  <si>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</si>
  <si>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</si>
  <si>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</si>
  <si>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</si>
  <si>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</si>
  <si>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</si>
  <si>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</si>
  <si>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</si>
  <si>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</si>
  <si>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</si>
  <si>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</si>
  <si>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</si>
  <si>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</si>
  <si>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</si>
  <si>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</si>
  <si>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</si>
  <si>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</si>
  <si>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</si>
  <si>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</si>
  <si>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</si>
  <si>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</si>
  <si>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</si>
  <si>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</si>
  <si>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</si>
  <si>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</si>
  <si>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</si>
  <si>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</si>
  <si>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</si>
  <si>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</si>
  <si>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</si>
  <si>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</si>
  <si>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</si>
  <si>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</si>
  <si>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</si>
  <si>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</si>
  <si>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</si>
  <si>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</si>
  <si>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3.50</t>
  </si>
  <si>
    <t>▲ 0.81</t>
  </si>
  <si>
    <t>▲ 0.37</t>
  </si>
  <si>
    <t>一般会計</t>
  </si>
  <si>
    <t>水道事業会計</t>
  </si>
  <si>
    <t>公共下水道事業会計</t>
  </si>
  <si>
    <t>介護保険特別会計（介護保険事業勘定）</t>
  </si>
  <si>
    <t>国民健康保険特別会計</t>
  </si>
  <si>
    <t>介護保険特別会計（介護サービス事業勘定）</t>
  </si>
  <si>
    <t>後期高齢者医療保険特別会計</t>
  </si>
  <si>
    <t>病院事業会計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</si>
  <si>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</si>
  <si>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</si>
  <si>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</si>
  <si>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</si>
  <si>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</si>
  <si>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</si>
  <si>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</si>
  <si>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</si>
  <si>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</si>
  <si>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2"/>
  </si>
  <si>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2"/>
  </si>
  <si>
    <t>愛媛地方税滞納整理機構</t>
    <rPh sb="0" eb="2">
      <t>エヒメ</t>
    </rPh>
    <rPh sb="2" eb="4">
      <t>チホウ</t>
    </rPh>
    <rPh sb="4" eb="5">
      <t>ゼイ</t>
    </rPh>
    <rPh sb="5" eb="7">
      <t>タイノウ</t>
    </rPh>
    <rPh sb="7" eb="9">
      <t>セイリ</t>
    </rPh>
    <rPh sb="9" eb="11">
      <t>キコウ</t>
    </rPh>
    <phoneticPr fontId="2"/>
  </si>
  <si>
    <t>愛媛県後期高齢者医療広域連合（一般会計）</t>
    <rPh sb="0" eb="3">
      <t>エヒメケン</t>
    </rPh>
    <rPh sb="3" eb="5">
      <t>コウキ</t>
    </rPh>
    <rPh sb="5" eb="7">
      <t>コウレイ</t>
    </rPh>
    <rPh sb="7" eb="8">
      <t>シャ</t>
    </rPh>
    <rPh sb="8" eb="10">
      <t>イリョウ</t>
    </rPh>
    <rPh sb="10" eb="12">
      <t>コウイキ</t>
    </rPh>
    <rPh sb="12" eb="14">
      <t>レンゴウ</t>
    </rPh>
    <rPh sb="15" eb="17">
      <t>イッパン</t>
    </rPh>
    <rPh sb="17" eb="19">
      <t>カイケイ</t>
    </rPh>
    <phoneticPr fontId="2"/>
  </si>
  <si>
    <t>愛媛県後期高齢者医療広域連合（後期高齢者医療特別会計）</t>
    <rPh sb="0" eb="3">
      <t>エヒメケン</t>
    </rPh>
    <rPh sb="3" eb="5">
      <t>コウキ</t>
    </rPh>
    <rPh sb="5" eb="7">
      <t>コウレイ</t>
    </rPh>
    <rPh sb="7" eb="8">
      <t>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</si>
  <si>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西条産業情報支援センター</t>
    <rPh sb="0" eb="2">
      <t>サイジョウ</t>
    </rPh>
    <rPh sb="2" eb="4">
      <t>サンギョウ</t>
    </rPh>
    <rPh sb="4" eb="6">
      <t>ジョウホウ</t>
    </rPh>
    <rPh sb="6" eb="8">
      <t>シエン</t>
    </rPh>
    <phoneticPr fontId="2"/>
  </si>
  <si>
    <t>西条市スポーツ協会</t>
    <rPh sb="0" eb="3">
      <t>サイジョウシ</t>
    </rPh>
    <rPh sb="7" eb="9">
      <t>キョウカイ</t>
    </rPh>
    <phoneticPr fontId="2"/>
  </si>
  <si>
    <t>西条市土地開発公社</t>
    <rPh sb="0" eb="3">
      <t>サイジョウシ</t>
    </rPh>
    <rPh sb="3" eb="5">
      <t>トチ</t>
    </rPh>
    <rPh sb="5" eb="7">
      <t>カイハツ</t>
    </rPh>
    <rPh sb="7" eb="9">
      <t>コウシャ</t>
    </rPh>
    <phoneticPr fontId="2"/>
  </si>
  <si>
    <t>佐伯記念育英会</t>
    <rPh sb="0" eb="2">
      <t>サイキ</t>
    </rPh>
    <rPh sb="2" eb="4">
      <t>キネン</t>
    </rPh>
    <rPh sb="4" eb="6">
      <t>イクエイ</t>
    </rPh>
    <rPh sb="6" eb="7">
      <t>カイ</t>
    </rPh>
    <phoneticPr fontId="2"/>
  </si>
  <si>
    <t>ソラヤマいしづち</t>
    <phoneticPr fontId="2"/>
  </si>
  <si>
    <t>-</t>
    <phoneticPr fontId="2"/>
  </si>
  <si>
    <t>合併振興基金</t>
    <rPh sb="0" eb="2">
      <t>ガッペイ</t>
    </rPh>
    <rPh sb="2" eb="4">
      <t>シンコウ</t>
    </rPh>
    <rPh sb="4" eb="6">
      <t>キキン</t>
    </rPh>
    <phoneticPr fontId="5"/>
  </si>
  <si>
    <t>福祉基金</t>
    <rPh sb="0" eb="2">
      <t>フクシ</t>
    </rPh>
    <rPh sb="2" eb="4">
      <t>キキン</t>
    </rPh>
    <phoneticPr fontId="5"/>
  </si>
  <si>
    <t>ひうち緑地等管理基金</t>
    <rPh sb="3" eb="5">
      <t>リョクチ</t>
    </rPh>
    <rPh sb="5" eb="6">
      <t>トウ</t>
    </rPh>
    <rPh sb="6" eb="8">
      <t>カンリ</t>
    </rPh>
    <rPh sb="8" eb="10">
      <t>キキン</t>
    </rPh>
    <phoneticPr fontId="5"/>
  </si>
  <si>
    <t>水産資源育成基金</t>
    <rPh sb="0" eb="2">
      <t>スイサン</t>
    </rPh>
    <rPh sb="2" eb="4">
      <t>シゲン</t>
    </rPh>
    <rPh sb="4" eb="6">
      <t>イクセイ</t>
    </rPh>
    <rPh sb="6" eb="8">
      <t>キキン</t>
    </rPh>
    <phoneticPr fontId="5"/>
  </si>
  <si>
    <t>漁業振興対策基金</t>
    <rPh sb="0" eb="2">
      <t>ギョギョウ</t>
    </rPh>
    <rPh sb="2" eb="4">
      <t>シンコウ</t>
    </rPh>
    <rPh sb="4" eb="6">
      <t>タイサク</t>
    </rPh>
    <rPh sb="6" eb="8">
      <t>キキン</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</si>
  <si>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</si>
  <si>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</si>
  <si>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</si>
  <si>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H28～R2年度数値は、類似団体平均と比べ、将来負担比率、有形固定資産減価償却率ともに悪い状態となっており、他の類似団体と比べて老朽化した施設が多く、将来負担額（地方債残高等）が多くなっている。将来負担比率については、早期健全化基準の350％を大幅に下回ってはいるものの、今後も大型事業の実施に伴う市債の借入が見込まれているため、公共施設等総合管理計画に基づき、計画的な施設の統廃合を進めるとともに、事業実施方法や事業規模の精査により地方債借入額を抑制し、両指標ともに改善させる健全な財政運営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</si>
  <si>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</si>
  <si>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</si>
  <si>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</si>
  <si>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</si>
  <si>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</si>
  <si>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</si>
  <si>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市と他の類似団体の比較をすると、実質公債費比率については、Ｈ28年度から良い状態ではあるものの、将来負担比率については、Ｈ28年度から大幅に悪い状態が続いている。早期健全化基準は、実質公債費比率が25％以上、将来負担比率が350％以上であることから、本市の指標は大幅に下回っているものの、近年の大型事業の実施に伴い借り入れた合併特例債等の償還が本格化することにより、実質公債費比率が上昇し、類似団体平均値を上回る可能性があるため、引き続き指標の動向に留意した財政運営に努める。</t>
    <rPh sb="189" eb="190">
      <t>ヒ</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</si>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</sst>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65942</c:v>
                </c:pt>
                <c:pt idx="1">
                  <c:v>68655</c:v>
                </c:pt>
                <c:pt idx="2">
                  <c:v>66863</c:v>
                </c:pt>
                <c:pt idx="3">
                  <c:v>72051</c:v>
                </c:pt>
                <c:pt idx="4">
                  <c:v>72756</c:v>
                </c:pt>
              </c:numCache>
            </c:numRef>
          </c:val>
          <c:smooth val="0"/>
          <c:extLst>
            <c:ext xmlns:c16="http://schemas.microsoft.com/office/drawing/2014/chart" uri="{C3380CC4-5D6E-409C-BE32-E72D297353CC}">
              <c16:uniqueId val="{00000000-594B-430D-B8EC-3A08F5343A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90738</c:v>
                </c:pt>
                <c:pt idx="1">
                  <c:v>75143</c:v>
                </c:pt>
                <c:pt idx="2">
                  <c:v>76834</c:v>
                </c:pt>
                <c:pt idx="3">
                  <c:v>102830</c:v>
                </c:pt>
                <c:pt idx="4">
                  <c:v>50790</c:v>
                </c:pt>
              </c:numCache>
            </c:numRef>
          </c:val>
          <c:smooth val="0"/>
          <c:extLst>
            <c:ext xmlns:c16="http://schemas.microsoft.com/office/drawing/2014/chart" uri="{C3380CC4-5D6E-409C-BE32-E72D297353CC}">
              <c16:uniqueId val="{00000001-594B-430D-B8EC-3A08F5343A7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7.57</c:v>
                </c:pt>
                <c:pt idx="1">
                  <c:v>7.16</c:v>
                </c:pt>
                <c:pt idx="2">
                  <c:v>9.08</c:v>
                </c:pt>
                <c:pt idx="3">
                  <c:v>8.7899999999999991</c:v>
                </c:pt>
                <c:pt idx="4">
                  <c:v>10.99</c:v>
                </c:pt>
              </c:numCache>
            </c:numRef>
          </c:val>
          <c:extLst>
            <c:ext xmlns:c16="http://schemas.microsoft.com/office/drawing/2014/chart" uri="{C3380CC4-5D6E-409C-BE32-E72D297353CC}">
              <c16:uniqueId val="{00000000-7F99-42FF-820C-4C67873CB04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24.78</c:v>
                </c:pt>
                <c:pt idx="1">
                  <c:v>21.76</c:v>
                </c:pt>
                <c:pt idx="2">
                  <c:v>18.559999999999999</c:v>
                </c:pt>
                <c:pt idx="3">
                  <c:v>18.64</c:v>
                </c:pt>
                <c:pt idx="4">
                  <c:v>16.38</c:v>
                </c:pt>
              </c:numCache>
            </c:numRef>
          </c:val>
          <c:extLst>
            <c:ext xmlns:c16="http://schemas.microsoft.com/office/drawing/2014/chart" uri="{C3380CC4-5D6E-409C-BE32-E72D297353CC}">
              <c16:uniqueId val="{00000001-7F99-42FF-820C-4C67873CB04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1.38</c:v>
                </c:pt>
                <c:pt idx="1">
                  <c:v>-3.5</c:v>
                </c:pt>
                <c:pt idx="2">
                  <c:v>-0.81</c:v>
                </c:pt>
                <c:pt idx="3">
                  <c:v>-0.37</c:v>
                </c:pt>
                <c:pt idx="4">
                  <c:v>0.64</c:v>
                </c:pt>
              </c:numCache>
            </c:numRef>
          </c:val>
          <c:smooth val="0"/>
          <c:extLst>
            <c:ext xmlns:c16="http://schemas.microsoft.com/office/drawing/2014/chart" uri="{C3380CC4-5D6E-409C-BE32-E72D297353CC}">
              <c16:uniqueId val="{00000002-7F99-42FF-820C-4C67873CB04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0.44</c:v>
                </c:pt>
                <c:pt idx="2">
                  <c:v>#N/A</c:v>
                </c:pt>
                <c:pt idx="3">
                  <c:v>0.4</c:v>
                </c:pt>
                <c:pt idx="4">
                  <c:v>#N/A</c:v>
                </c:pt>
                <c:pt idx="5">
                  <c:v>0.04</c:v>
                </c:pt>
                <c:pt idx="6">
                  <c:v>#N/A</c:v>
                </c:pt>
                <c:pt idx="7">
                  <c:v>0.05</c:v>
                </c:pt>
                <c:pt idx="8">
                  <c:v>#N/A</c:v>
                </c:pt>
                <c:pt idx="9">
                  <c:v>0.04</c:v>
                </c:pt>
              </c:numCache>
            </c:numRef>
          </c:val>
          <c:extLst>
            <c:ext xmlns:c16="http://schemas.microsoft.com/office/drawing/2014/chart" uri="{C3380CC4-5D6E-409C-BE32-E72D297353CC}">
              <c16:uniqueId val="{00000000-45B5-4EB6-B1D0-247CECAF499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5B5-4EB6-B1D0-247CECAF499A}"/>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0.05</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2-45B5-4EB6-B1D0-247CECAF499A}"/>
            </c:ext>
          </c:extLst>
        </c:ser>
        <c:ser>
          <c:idx val="3"/>
          <c:order val="3"/>
          <c:tx>
            <c:strRef>
              <c:f>データシート!$A$30</c:f>
              <c:strCache>
                <c:ptCount val="1"/>
                <c:pt idx="0">
                  <c:v>後期高齢者医療保険特別会計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0.1</c:v>
                </c:pt>
                <c:pt idx="2">
                  <c:v>#N/A</c:v>
                </c:pt>
                <c:pt idx="3">
                  <c:v>0.1</c:v>
                </c:pt>
                <c:pt idx="4">
                  <c:v>#N/A</c:v>
                </c:pt>
                <c:pt idx="5">
                  <c:v>0.1</c:v>
                </c:pt>
                <c:pt idx="6">
                  <c:v>#N/A</c:v>
                </c:pt>
                <c:pt idx="7">
                  <c:v>0.11</c:v>
                </c:pt>
                <c:pt idx="8">
                  <c:v>#N/A</c:v>
                </c:pt>
                <c:pt idx="9">
                  <c:v>0.1</c:v>
                </c:pt>
              </c:numCache>
            </c:numRef>
          </c:val>
          <c:extLst>
            <c:ext xmlns:c16="http://schemas.microsoft.com/office/drawing/2014/chart" uri="{C3380CC4-5D6E-409C-BE32-E72D297353CC}">
              <c16:uniqueId val="{00000003-45B5-4EB6-B1D0-247CECAF499A}"/>
            </c:ext>
          </c:extLst>
        </c:ser>
        <c:ser>
          <c:idx val="4"/>
          <c:order val="4"/>
          <c:tx>
            <c:strRef>
              <c:f>データシート!$A$31</c:f>
              <c:strCache>
                <c:ptCount val="1"/>
                <c:pt idx="0">
                  <c:v>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0.3</c:v>
                </c:pt>
                <c:pt idx="2">
                  <c:v>#N/A</c:v>
                </c:pt>
                <c:pt idx="3">
                  <c:v>0.3</c:v>
                </c:pt>
                <c:pt idx="4">
                  <c:v>#N/A</c:v>
                </c:pt>
                <c:pt idx="5">
                  <c:v>0.25</c:v>
                </c:pt>
                <c:pt idx="6">
                  <c:v>#N/A</c:v>
                </c:pt>
                <c:pt idx="7">
                  <c:v>0.23</c:v>
                </c:pt>
                <c:pt idx="8">
                  <c:v>#N/A</c:v>
                </c:pt>
                <c:pt idx="9">
                  <c:v>0.21</c:v>
                </c:pt>
              </c:numCache>
            </c:numRef>
          </c:val>
          <c:extLst>
            <c:ext xmlns:c16="http://schemas.microsoft.com/office/drawing/2014/chart" uri="{C3380CC4-5D6E-409C-BE32-E72D297353CC}">
              <c16:uniqueId val="{00000004-45B5-4EB6-B1D0-247CECAF499A}"/>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1.29</c:v>
                </c:pt>
                <c:pt idx="2">
                  <c:v>#N/A</c:v>
                </c:pt>
                <c:pt idx="3">
                  <c:v>2.04</c:v>
                </c:pt>
                <c:pt idx="4">
                  <c:v>#N/A</c:v>
                </c:pt>
                <c:pt idx="5">
                  <c:v>1.44</c:v>
                </c:pt>
                <c:pt idx="6">
                  <c:v>#N/A</c:v>
                </c:pt>
                <c:pt idx="7">
                  <c:v>0.59</c:v>
                </c:pt>
                <c:pt idx="8">
                  <c:v>#N/A</c:v>
                </c:pt>
                <c:pt idx="9">
                  <c:v>0.36</c:v>
                </c:pt>
              </c:numCache>
            </c:numRef>
          </c:val>
          <c:extLst>
            <c:ext xmlns:c16="http://schemas.microsoft.com/office/drawing/2014/chart" uri="{C3380CC4-5D6E-409C-BE32-E72D297353CC}">
              <c16:uniqueId val="{00000005-45B5-4EB6-B1D0-247CECAF499A}"/>
            </c:ext>
          </c:extLst>
        </c:ser>
        <c:ser>
          <c:idx val="6"/>
          <c:order val="6"/>
          <c:tx>
            <c:strRef>
              <c:f>データシート!$A$33</c:f>
              <c:strCache>
                <c:ptCount val="1"/>
                <c:pt idx="0">
                  <c:v>介護保険特別会計（介護保険事業勘定）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1.08</c:v>
                </c:pt>
                <c:pt idx="2">
                  <c:v>#N/A</c:v>
                </c:pt>
                <c:pt idx="3">
                  <c:v>0.6</c:v>
                </c:pt>
                <c:pt idx="4">
                  <c:v>#N/A</c:v>
                </c:pt>
                <c:pt idx="5">
                  <c:v>0.28000000000000003</c:v>
                </c:pt>
                <c:pt idx="6">
                  <c:v>#N/A</c:v>
                </c:pt>
                <c:pt idx="7">
                  <c:v>0.82</c:v>
                </c:pt>
                <c:pt idx="8">
                  <c:v>#N/A</c:v>
                </c:pt>
                <c:pt idx="9">
                  <c:v>0.52</c:v>
                </c:pt>
              </c:numCache>
            </c:numRef>
          </c:val>
          <c:extLst>
            <c:ext xmlns:c16="http://schemas.microsoft.com/office/drawing/2014/chart" uri="{C3380CC4-5D6E-409C-BE32-E72D297353CC}">
              <c16:uniqueId val="{00000006-45B5-4EB6-B1D0-247CECAF499A}"/>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0.81</c:v>
                </c:pt>
              </c:numCache>
            </c:numRef>
          </c:val>
          <c:extLst>
            <c:ext xmlns:c16="http://schemas.microsoft.com/office/drawing/2014/chart" uri="{C3380CC4-5D6E-409C-BE32-E72D297353CC}">
              <c16:uniqueId val="{00000007-45B5-4EB6-B1D0-247CECAF499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5.46</c:v>
                </c:pt>
                <c:pt idx="2">
                  <c:v>#N/A</c:v>
                </c:pt>
                <c:pt idx="3">
                  <c:v>5.58</c:v>
                </c:pt>
                <c:pt idx="4">
                  <c:v>#N/A</c:v>
                </c:pt>
                <c:pt idx="5">
                  <c:v>5.74</c:v>
                </c:pt>
                <c:pt idx="6">
                  <c:v>#N/A</c:v>
                </c:pt>
                <c:pt idx="7">
                  <c:v>5.95</c:v>
                </c:pt>
                <c:pt idx="8">
                  <c:v>#N/A</c:v>
                </c:pt>
                <c:pt idx="9">
                  <c:v>5.76</c:v>
                </c:pt>
              </c:numCache>
            </c:numRef>
          </c:val>
          <c:extLst>
            <c:ext xmlns:c16="http://schemas.microsoft.com/office/drawing/2014/chart" uri="{C3380CC4-5D6E-409C-BE32-E72D297353CC}">
              <c16:uniqueId val="{00000008-45B5-4EB6-B1D0-247CECAF499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7.49</c:v>
                </c:pt>
                <c:pt idx="2">
                  <c:v>#N/A</c:v>
                </c:pt>
                <c:pt idx="3">
                  <c:v>7.07</c:v>
                </c:pt>
                <c:pt idx="4">
                  <c:v>#N/A</c:v>
                </c:pt>
                <c:pt idx="5">
                  <c:v>9.0299999999999994</c:v>
                </c:pt>
                <c:pt idx="6">
                  <c:v>#N/A</c:v>
                </c:pt>
                <c:pt idx="7">
                  <c:v>8.74</c:v>
                </c:pt>
                <c:pt idx="8">
                  <c:v>#N/A</c:v>
                </c:pt>
                <c:pt idx="9">
                  <c:v>10.94</c:v>
                </c:pt>
              </c:numCache>
            </c:numRef>
          </c:val>
          <c:extLst>
            <c:ext xmlns:c16="http://schemas.microsoft.com/office/drawing/2014/chart" uri="{C3380CC4-5D6E-409C-BE32-E72D297353CC}">
              <c16:uniqueId val="{00000009-45B5-4EB6-B1D0-247CECAF499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3800</c:v>
                </c:pt>
                <c:pt idx="5">
                  <c:v>4021</c:v>
                </c:pt>
                <c:pt idx="8">
                  <c:v>4225</c:v>
                </c:pt>
                <c:pt idx="11">
                  <c:v>4211</c:v>
                </c:pt>
                <c:pt idx="14">
                  <c:v>4391</c:v>
                </c:pt>
              </c:numCache>
            </c:numRef>
          </c:val>
          <c:extLst>
            <c:ext xmlns:c16="http://schemas.microsoft.com/office/drawing/2014/chart" uri="{C3380CC4-5D6E-409C-BE32-E72D297353CC}">
              <c16:uniqueId val="{00000000-17A1-46E9-989B-7252A58606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7A1-46E9-989B-7252A58606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9</c:v>
                </c:pt>
                <c:pt idx="3">
                  <c:v>9</c:v>
                </c:pt>
                <c:pt idx="6">
                  <c:v>9</c:v>
                </c:pt>
                <c:pt idx="9">
                  <c:v>30</c:v>
                </c:pt>
                <c:pt idx="12">
                  <c:v>38</c:v>
                </c:pt>
              </c:numCache>
            </c:numRef>
          </c:val>
          <c:extLst>
            <c:ext xmlns:c16="http://schemas.microsoft.com/office/drawing/2014/chart" uri="{C3380CC4-5D6E-409C-BE32-E72D297353CC}">
              <c16:uniqueId val="{00000002-17A1-46E9-989B-7252A58606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7A1-46E9-989B-7252A58606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1455</c:v>
                </c:pt>
                <c:pt idx="3">
                  <c:v>1490</c:v>
                </c:pt>
                <c:pt idx="6">
                  <c:v>1597</c:v>
                </c:pt>
                <c:pt idx="9">
                  <c:v>1465</c:v>
                </c:pt>
                <c:pt idx="12">
                  <c:v>1580</c:v>
                </c:pt>
              </c:numCache>
            </c:numRef>
          </c:val>
          <c:extLst>
            <c:ext xmlns:c16="http://schemas.microsoft.com/office/drawing/2014/chart" uri="{C3380CC4-5D6E-409C-BE32-E72D297353CC}">
              <c16:uniqueId val="{00000004-17A1-46E9-989B-7252A58606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A1-46E9-989B-7252A58606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7A1-46E9-989B-7252A58606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4013</c:v>
                </c:pt>
                <c:pt idx="3">
                  <c:v>4050</c:v>
                </c:pt>
                <c:pt idx="6">
                  <c:v>4135</c:v>
                </c:pt>
                <c:pt idx="9">
                  <c:v>4126</c:v>
                </c:pt>
                <c:pt idx="12">
                  <c:v>4418</c:v>
                </c:pt>
              </c:numCache>
            </c:numRef>
          </c:val>
          <c:extLst>
            <c:ext xmlns:c16="http://schemas.microsoft.com/office/drawing/2014/chart" uri="{C3380CC4-5D6E-409C-BE32-E72D297353CC}">
              <c16:uniqueId val="{00000007-17A1-46E9-989B-7252A58606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1677</c:v>
                </c:pt>
                <c:pt idx="2">
                  <c:v>#N/A</c:v>
                </c:pt>
                <c:pt idx="3">
                  <c:v>#N/A</c:v>
                </c:pt>
                <c:pt idx="4">
                  <c:v>1528</c:v>
                </c:pt>
                <c:pt idx="5">
                  <c:v>#N/A</c:v>
                </c:pt>
                <c:pt idx="6">
                  <c:v>#N/A</c:v>
                </c:pt>
                <c:pt idx="7">
                  <c:v>1516</c:v>
                </c:pt>
                <c:pt idx="8">
                  <c:v>#N/A</c:v>
                </c:pt>
                <c:pt idx="9">
                  <c:v>#N/A</c:v>
                </c:pt>
                <c:pt idx="10">
                  <c:v>1410</c:v>
                </c:pt>
                <c:pt idx="11">
                  <c:v>#N/A</c:v>
                </c:pt>
                <c:pt idx="12">
                  <c:v>#N/A</c:v>
                </c:pt>
                <c:pt idx="13">
                  <c:v>1645</c:v>
                </c:pt>
                <c:pt idx="14">
                  <c:v>#N/A</c:v>
                </c:pt>
              </c:numCache>
            </c:numRef>
          </c:val>
          <c:smooth val="0"/>
          <c:extLst>
            <c:ext xmlns:c16="http://schemas.microsoft.com/office/drawing/2014/chart" uri="{C3380CC4-5D6E-409C-BE32-E72D297353CC}">
              <c16:uniqueId val="{00000008-17A1-46E9-989B-7252A58606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50272</c:v>
                </c:pt>
                <c:pt idx="5">
                  <c:v>51503</c:v>
                </c:pt>
                <c:pt idx="8">
                  <c:v>53591</c:v>
                </c:pt>
                <c:pt idx="11">
                  <c:v>56156</c:v>
                </c:pt>
                <c:pt idx="14">
                  <c:v>55795</c:v>
                </c:pt>
              </c:numCache>
            </c:numRef>
          </c:val>
          <c:extLst>
            <c:ext xmlns:c16="http://schemas.microsoft.com/office/drawing/2014/chart" uri="{C3380CC4-5D6E-409C-BE32-E72D297353CC}">
              <c16:uniqueId val="{00000000-E885-43F5-9FDB-99910D9F314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873</c:v>
                </c:pt>
                <c:pt idx="5">
                  <c:v>860</c:v>
                </c:pt>
                <c:pt idx="8">
                  <c:v>974</c:v>
                </c:pt>
                <c:pt idx="11">
                  <c:v>1278</c:v>
                </c:pt>
                <c:pt idx="14">
                  <c:v>2359</c:v>
                </c:pt>
              </c:numCache>
            </c:numRef>
          </c:val>
          <c:extLst>
            <c:ext xmlns:c16="http://schemas.microsoft.com/office/drawing/2014/chart" uri="{C3380CC4-5D6E-409C-BE32-E72D297353CC}">
              <c16:uniqueId val="{00000001-E885-43F5-9FDB-99910D9F314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10348</c:v>
                </c:pt>
                <c:pt idx="5">
                  <c:v>10114</c:v>
                </c:pt>
                <c:pt idx="8">
                  <c:v>10036</c:v>
                </c:pt>
                <c:pt idx="11">
                  <c:v>10196</c:v>
                </c:pt>
                <c:pt idx="14">
                  <c:v>10263</c:v>
                </c:pt>
              </c:numCache>
            </c:numRef>
          </c:val>
          <c:extLst>
            <c:ext xmlns:c16="http://schemas.microsoft.com/office/drawing/2014/chart" uri="{C3380CC4-5D6E-409C-BE32-E72D297353CC}">
              <c16:uniqueId val="{00000002-E885-43F5-9FDB-99910D9F314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885-43F5-9FDB-99910D9F314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885-43F5-9FDB-99910D9F314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17</c:v>
                </c:pt>
                <c:pt idx="3">
                  <c:v>0</c:v>
                </c:pt>
                <c:pt idx="6">
                  <c:v>21</c:v>
                </c:pt>
                <c:pt idx="9">
                  <c:v>21</c:v>
                </c:pt>
                <c:pt idx="12">
                  <c:v>21</c:v>
                </c:pt>
              </c:numCache>
            </c:numRef>
          </c:val>
          <c:extLst>
            <c:ext xmlns:c16="http://schemas.microsoft.com/office/drawing/2014/chart" uri="{C3380CC4-5D6E-409C-BE32-E72D297353CC}">
              <c16:uniqueId val="{00000005-E885-43F5-9FDB-99910D9F314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7040</c:v>
                </c:pt>
                <c:pt idx="3">
                  <c:v>6725</c:v>
                </c:pt>
                <c:pt idx="6">
                  <c:v>6491</c:v>
                </c:pt>
                <c:pt idx="9">
                  <c:v>6411</c:v>
                </c:pt>
                <c:pt idx="12">
                  <c:v>6774</c:v>
                </c:pt>
              </c:numCache>
            </c:numRef>
          </c:val>
          <c:extLst>
            <c:ext xmlns:c16="http://schemas.microsoft.com/office/drawing/2014/chart" uri="{C3380CC4-5D6E-409C-BE32-E72D297353CC}">
              <c16:uniqueId val="{00000006-E885-43F5-9FDB-99910D9F314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885-43F5-9FDB-99910D9F314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19153</c:v>
                </c:pt>
                <c:pt idx="3">
                  <c:v>18899</c:v>
                </c:pt>
                <c:pt idx="6">
                  <c:v>18596</c:v>
                </c:pt>
                <c:pt idx="9">
                  <c:v>18326</c:v>
                </c:pt>
                <c:pt idx="12">
                  <c:v>18065</c:v>
                </c:pt>
              </c:numCache>
            </c:numRef>
          </c:val>
          <c:extLst>
            <c:ext xmlns:c16="http://schemas.microsoft.com/office/drawing/2014/chart" uri="{C3380CC4-5D6E-409C-BE32-E72D297353CC}">
              <c16:uniqueId val="{00000008-E885-43F5-9FDB-99910D9F314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15</c:v>
                </c:pt>
                <c:pt idx="3">
                  <c:v>8</c:v>
                </c:pt>
                <c:pt idx="6">
                  <c:v>0</c:v>
                </c:pt>
                <c:pt idx="9">
                  <c:v>0</c:v>
                </c:pt>
                <c:pt idx="12">
                  <c:v>1</c:v>
                </c:pt>
              </c:numCache>
            </c:numRef>
          </c:val>
          <c:extLst>
            <c:ext xmlns:c16="http://schemas.microsoft.com/office/drawing/2014/chart" uri="{C3380CC4-5D6E-409C-BE32-E72D297353CC}">
              <c16:uniqueId val="{00000009-E885-43F5-9FDB-99910D9F314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50154</c:v>
                </c:pt>
                <c:pt idx="3">
                  <c:v>52403</c:v>
                </c:pt>
                <c:pt idx="6">
                  <c:v>56500</c:v>
                </c:pt>
                <c:pt idx="9">
                  <c:v>61947</c:v>
                </c:pt>
                <c:pt idx="12">
                  <c:v>62070</c:v>
                </c:pt>
              </c:numCache>
            </c:numRef>
          </c:val>
          <c:extLst>
            <c:ext xmlns:c16="http://schemas.microsoft.com/office/drawing/2014/chart" uri="{C3380CC4-5D6E-409C-BE32-E72D297353CC}">
              <c16:uniqueId val="{0000000A-E885-43F5-9FDB-99910D9F314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14885</c:v>
                </c:pt>
                <c:pt idx="2">
                  <c:v>#N/A</c:v>
                </c:pt>
                <c:pt idx="3">
                  <c:v>#N/A</c:v>
                </c:pt>
                <c:pt idx="4">
                  <c:v>15557</c:v>
                </c:pt>
                <c:pt idx="5">
                  <c:v>#N/A</c:v>
                </c:pt>
                <c:pt idx="6">
                  <c:v>#N/A</c:v>
                </c:pt>
                <c:pt idx="7">
                  <c:v>17007</c:v>
                </c:pt>
                <c:pt idx="8">
                  <c:v>#N/A</c:v>
                </c:pt>
                <c:pt idx="9">
                  <c:v>#N/A</c:v>
                </c:pt>
                <c:pt idx="10">
                  <c:v>19076</c:v>
                </c:pt>
                <c:pt idx="11">
                  <c:v>#N/A</c:v>
                </c:pt>
                <c:pt idx="12">
                  <c:v>#N/A</c:v>
                </c:pt>
                <c:pt idx="13">
                  <c:v>18514</c:v>
                </c:pt>
                <c:pt idx="14">
                  <c:v>#N/A</c:v>
                </c:pt>
              </c:numCache>
            </c:numRef>
          </c:val>
          <c:smooth val="0"/>
          <c:extLst>
            <c:ext xmlns:c16="http://schemas.microsoft.com/office/drawing/2014/chart" uri="{C3380CC4-5D6E-409C-BE32-E72D297353CC}">
              <c16:uniqueId val="{0000000B-E885-43F5-9FDB-99910D9F314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5060</c:v>
                </c:pt>
                <c:pt idx="1">
                  <c:v>5053</c:v>
                </c:pt>
                <c:pt idx="2">
                  <c:v>4556</c:v>
                </c:pt>
              </c:numCache>
            </c:numRef>
          </c:val>
          <c:extLst>
            <c:ext xmlns:c16="http://schemas.microsoft.com/office/drawing/2014/chart" uri="{C3380CC4-5D6E-409C-BE32-E72D297353CC}">
              <c16:uniqueId val="{00000000-E38E-4DE2-9EB4-080F3734693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1831</c:v>
                </c:pt>
                <c:pt idx="1">
                  <c:v>1834</c:v>
                </c:pt>
                <c:pt idx="2">
                  <c:v>2102</c:v>
                </c:pt>
              </c:numCache>
            </c:numRef>
          </c:val>
          <c:extLst>
            <c:ext xmlns:c16="http://schemas.microsoft.com/office/drawing/2014/chart" uri="{C3380CC4-5D6E-409C-BE32-E72D297353CC}">
              <c16:uniqueId val="{00000001-E38E-4DE2-9EB4-080F3734693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3354</c:v>
                </c:pt>
                <c:pt idx="1">
                  <c:v>4429</c:v>
                </c:pt>
                <c:pt idx="2">
                  <c:v>4544</c:v>
                </c:pt>
              </c:numCache>
            </c:numRef>
          </c:val>
          <c:extLst>
            <c:ext xmlns:c16="http://schemas.microsoft.com/office/drawing/2014/chart" uri="{C3380CC4-5D6E-409C-BE32-E72D297353CC}">
              <c16:uniqueId val="{00000002-E38E-4DE2-9EB4-080F3734693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{A32A409B-F19E-435F-9907-E76E3A518642}</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AEC1-4182-B312-24A1E4CFCA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{F204D653-2B3A-4D8E-8ADF-4E0A8E3EA417}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EC1-4182-B312-24A1E4CFCA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{45270806-029C-4CDE-B39E-13304E2E67DE}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EC1-4182-B312-24A1E4CFCA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{1D84043E-08EF-47A4-8045-741797FDA605}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EC1-4182-B312-24A1E4CFCA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{E7E2FEA3-7BCB-48E5-BC0A-28CA1AFE373A}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EC1-4182-B312-24A1E4CFCA72}"/>
                </c:ext>
              </c:extLst>
            </c:dLbl>
            <c:dLbl>
              <c:idx val="8"/>
              <c:layout/>
              <c:tx>
                <c:strRef>
                  <c:f>公会計指標分析・財政指標組合せ分析表!$BX$50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{20F6BBB4-3688-4712-83EF-4E25B93931C0}</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AEC1-4182-B312-24A1E4CFCA72}"/>
                </c:ext>
              </c:extLst>
            </c:dLbl>
            <c:dLbl>
              <c:idx val="16"/>
              <c:layout/>
              <c:tx>
                <c:strRef>
                  <c:f>公会計指標分析・財政指標組合せ分析表!$CF$50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{29D8526F-A21A-4430-9947-1D29E6D98750}</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AEC1-4182-B312-24A1E4CFCA72}"/>
                </c:ext>
              </c:extLst>
            </c:dLbl>
            <c:dLbl>
              <c:idx val="24"/>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{C875E878-EACB-4332-BD81-18A1BA61B5B2}</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AEC1-4182-B312-24A1E4CFCA72}"/>
                </c:ext>
              </c:extLst>
            </c:dLbl>
            <c:dLbl>
              <c:idx val="32"/>
              <c:layout/>
              <c:tx>
                <c:strRef>
                  <c:f>公会計指標分析・財政指標組合せ分析表!$CV$50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{9C4ED488-E7A8-48BD-AFDD-95797ACCD6D9}</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AEC1-4182-B312-24A1E4CFCA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65.2</c:v>
                </c:pt>
                <c:pt idx="8">
                  <c:v>66.2</c:v>
                </c:pt>
                <c:pt idx="16">
                  <c:v>66</c:v>
                </c:pt>
                <c:pt idx="24">
                  <c:v>64.5</c:v>
                </c:pt>
                <c:pt idx="32">
                  <c:v>65.099999999999994</c:v>
                </c:pt>
              </c:numCache>
            </c:numRef>
          </c:xVal>
          <c:yVal>
            <c:numRef>
              <c:f>公会計指標分析・財政指標組合せ分析表!$BP$51:$DC$51</c:f>
              <c:numCache>
                <c:formatCode>#,##0.0;"▲ "#,##0.0</c:formatCode>
                <c:ptCount val="40"/>
                <c:pt idx="0">
                  <c:v>64.099999999999994</c:v>
                </c:pt>
                <c:pt idx="8">
                  <c:v>67.8</c:v>
                </c:pt>
                <c:pt idx="16">
                  <c:v>73.400000000000006</c:v>
                </c:pt>
                <c:pt idx="24">
                  <c:v>82.9</c:v>
                </c:pt>
                <c:pt idx="32">
                  <c:v>78.400000000000006</c:v>
                </c:pt>
              </c:numCache>
            </c:numRef>
          </c:yVal>
          <c:smooth val="0"/>
          <c:extLst>
            <c:ext xmlns:c16="http://schemas.microsoft.com/office/drawing/2014/chart" uri="{C3380CC4-5D6E-409C-BE32-E72D297353CC}">
              <c16:uniqueId val="{00000009-AEC1-4182-B312-24A1E4CFCA7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{1390B023-1C48-4B3E-9757-43D2887DF3D7}</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AEC1-4182-B312-24A1E4CFCA7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{E69AF0FC-121C-4DF4-95D1-F1F2F54B8181}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EC1-4182-B312-24A1E4CFCA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{7D20FD95-3E1E-49E0-98A5-38EB607D1891}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EC1-4182-B312-24A1E4CFCA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{4E9D4627-E889-4674-869F-D62E4AF79A99}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EC1-4182-B312-24A1E4CFCA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{13AA716A-EF8E-4BED-98E3-7847CE4BDD17}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EC1-4182-B312-24A1E4CFCA72}"/>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{A91D3A5D-5316-4E5C-AC6A-05B0B8BA1486}</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AEC1-4182-B312-24A1E4CFCA72}"/>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{D4D4D7B1-87A6-4E3B-B079-7709C2B905A0}</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AEC1-4182-B312-24A1E4CFCA72}"/>
                </c:ext>
              </c:extLst>
            </c:dLbl>
            <c:dLbl>
              <c:idx val="24"/>
              <c:layout>
                <c:manualLayout>
                  <c:x val="-2.6290690417480833E-2"/>
                  <c:y val="-6.473904210586517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{089978AF-6097-4541-A2FB-8997519B6979}</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AEC1-4182-B312-24A1E4CFCA72}"/>
                </c:ext>
              </c:extLst>
            </c:dLbl>
            <c:dLbl>
              <c:idx val="32"/>
              <c:layout>
                <c:manualLayout>
                  <c:x val="-3.7740810882987558E-2"/>
                  <c:y val="-6.4739042105865174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{9ECE8DB1-D273-4447-8DEB-8EB676B5338B}</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AEC1-4182-B312-24A1E4CFCA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57.4</c:v>
                </c:pt>
                <c:pt idx="8">
                  <c:v>58.7</c:v>
                </c:pt>
                <c:pt idx="16">
                  <c:v>59.8</c:v>
                </c:pt>
                <c:pt idx="24">
                  <c:v>60.9</c:v>
                </c:pt>
                <c:pt idx="32">
                  <c:v>61.1</c:v>
                </c:pt>
              </c:numCache>
            </c:numRef>
          </c:xVal>
          <c:yVal>
            <c:numRef>
              <c:f>公会計指標分析・財政指標組合せ分析表!$BP$55:$DC$55</c:f>
              <c:numCache>
                <c:formatCode>#,##0.0;"▲ "#,##0.0</c:formatCode>
                <c:ptCount val="40"/>
                <c:pt idx="0">
                  <c:v>53.1</c:v>
                </c:pt>
                <c:pt idx="8">
                  <c:v>51.2</c:v>
                </c:pt>
                <c:pt idx="16">
                  <c:v>47.2</c:v>
                </c:pt>
                <c:pt idx="24">
                  <c:v>49.5</c:v>
                </c:pt>
                <c:pt idx="32">
                  <c:v>46.9</c:v>
                </c:pt>
              </c:numCache>
            </c:numRef>
          </c:yVal>
          <c:smooth val="0"/>
          <c:extLst>
            <c:ext xmlns:c16="http://schemas.microsoft.com/office/drawing/2014/chart" uri="{C3380CC4-5D6E-409C-BE32-E72D297353CC}">
              <c16:uniqueId val="{00000013-AEC1-4182-B312-24A1E4CFCA72}"/>
            </c:ext>
          </c:extLst>
        </c:ser>
        <c:dLbls>
          <c:showLegendKey val="0"/>
          <c:showVal val="1"/>
          <c:showCatName val="0"/>
          <c:showSerName val="0"/>
          <c:showPercent val="0"/>
          <c:showBubbleSize val="0"/>
        </c:dLbls>
        <c:axId val="46179840"/>
        <c:axId val="46181760"/>
      </c:scatterChart>
      <c:valAx>
        <c:axId val="4617984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{335FB7C1-B674-4C00-8C20-6D9DDC6E6290}</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1601-498B-89A5-E517950E2B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{FEFC0F18-8873-47EF-8E15-559D20EAE163}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01-498B-89A5-E517950E2B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{2DA0ACF4-9018-4AE5-8B26-CBEC52662E22}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01-498B-89A5-E517950E2B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{6B41E5A3-A309-4BBC-93A1-83D97D48B22A}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01-498B-89A5-E517950E2B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{1BCC4249-6EBB-4C35-B8F4-F3439205F595}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01-498B-89A5-E517950E2B5E}"/>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{B2B50709-E326-4E56-B55E-695E2B6DD7D9}</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1601-498B-89A5-E517950E2B5E}"/>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{BF5E5791-D1CA-4882-821B-6C36634094CA}</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1601-498B-89A5-E517950E2B5E}"/>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{73BF1B9F-004B-49E6-8AFF-F2AE584022BF}</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1601-498B-89A5-E517950E2B5E}"/>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{7DF08021-6715-4719-B79A-260F74432BC4}</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1601-498B-89A5-E517950E2B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7.2</c:v>
                </c:pt>
                <c:pt idx="16">
                  <c:v>6.8</c:v>
                </c:pt>
                <c:pt idx="24">
                  <c:v>6.4</c:v>
                </c:pt>
                <c:pt idx="32">
                  <c:v>6.5</c:v>
                </c:pt>
              </c:numCache>
            </c:numRef>
          </c:xVal>
          <c:yVal>
            <c:numRef>
              <c:f>公会計指標分析・財政指標組合せ分析表!$BP$73:$DC$73</c:f>
              <c:numCache>
                <c:formatCode>#,##0.0;"▲ "#,##0.0</c:formatCode>
                <c:ptCount val="40"/>
                <c:pt idx="0">
                  <c:v>64.099999999999994</c:v>
                </c:pt>
                <c:pt idx="8">
                  <c:v>67.8</c:v>
                </c:pt>
                <c:pt idx="16">
                  <c:v>73.400000000000006</c:v>
                </c:pt>
                <c:pt idx="24">
                  <c:v>82.9</c:v>
                </c:pt>
                <c:pt idx="32">
                  <c:v>78.400000000000006</c:v>
                </c:pt>
              </c:numCache>
            </c:numRef>
          </c:yVal>
          <c:smooth val="0"/>
          <c:extLst>
            <c:ext xmlns:c16="http://schemas.microsoft.com/office/drawing/2014/chart" uri="{C3380CC4-5D6E-409C-BE32-E72D297353CC}">
              <c16:uniqueId val="{00000009-1601-498B-89A5-E517950E2B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{79C27BAD-5F18-4527-AE86-A7BCFF735222}</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1601-498B-89A5-E517950E2B5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{ECC6FD1A-22EF-4019-BE51-5F17A3B8FACB}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01-498B-89A5-E517950E2B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{A698E1F6-2A34-43CB-BDB1-AC813E2CA16D}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01-498B-89A5-E517950E2B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{B9272D6A-E255-487D-B3C6-BAC7E82A4FD9}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01-498B-89A5-E517950E2B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{671BEBC6-E6D0-4344-8013-57D791F4F3EE}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01-498B-89A5-E517950E2B5E}"/>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{D2AB9866-1F78-4509-BEF0-F6CC23B6C387}</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1601-498B-89A5-E517950E2B5E}"/>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{AB148036-A411-4A71-89CD-EB128B11CA2A}</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1601-498B-89A5-E517950E2B5E}"/>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{8EFA1D25-D6D3-4817-8B7A-F51C8BCE52F1}</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1601-498B-89A5-E517950E2B5E}"/>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{0789C482-2A83-45E4-9C40-F46DC13CFA22}</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1601-498B-89A5-E517950E2B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7.8</c:v>
                </c:pt>
                <c:pt idx="24">
                  <c:v>7.6</c:v>
                </c:pt>
                <c:pt idx="32">
                  <c:v>7.2</c:v>
                </c:pt>
              </c:numCache>
            </c:numRef>
          </c:xVal>
          <c:yVal>
            <c:numRef>
              <c:f>公会計指標分析・財政指標組合せ分析表!$BP$77:$DC$77</c:f>
              <c:numCache>
                <c:formatCode>#,##0.0;"▲ "#,##0.0</c:formatCode>
                <c:ptCount val="40"/>
                <c:pt idx="0">
                  <c:v>53.1</c:v>
                </c:pt>
                <c:pt idx="8">
                  <c:v>51.2</c:v>
                </c:pt>
                <c:pt idx="16">
                  <c:v>47.2</c:v>
                </c:pt>
                <c:pt idx="24">
                  <c:v>49.5</c:v>
                </c:pt>
                <c:pt idx="32">
                  <c:v>46.9</c:v>
                </c:pt>
              </c:numCache>
            </c:numRef>
          </c:yVal>
          <c:smooth val="0"/>
          <c:extLst>
            <c:ext xmlns:c16="http://schemas.microsoft.com/office/drawing/2014/chart" uri="{C3380CC4-5D6E-409C-BE32-E72D297353CC}">
              <c16:uniqueId val="{00000013-1601-498B-89A5-E517950E2B5E}"/>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108,025
106,509
510.04
61,731,445
58,497,217
3,057,296
27,819,480
62,069,599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地域社会再生事業費の新設等により基準財政需要額が増加したものの、地方消費税交付金の増加や法人事業税交付金の皆増等により基準財政収入額についても増加したため、前年度から横ばいの状況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現状、全国、愛媛県、類似団体の平均より良い状況であるが、今後は、人口減少が見込まれることによる需要額の減少など、普通交付税の見通しは不透明なため、事業の選択と集中によるスクラップ</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&amp;</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ビルドを徹底し、歳入水準に見あった歳出構造への転換を更に推し進めていく必要がある。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71664</xdr:rowOff>
    </xdr:from>
    <xdr:to>
      <xdr:col>23</xdr:col>
      <xdr:colOff>133350</xdr:colOff>
      <xdr:row>46</xdr:row>
      <xdr:rowOff>11793</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4386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158041</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8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71664</xdr:rowOff>
    </xdr:from>
    <xdr:to>
      <xdr:col>24</xdr:col>
      <xdr:colOff>12700</xdr:colOff>
      <xdr:row>36</xdr:row>
      <xdr:rowOff>71664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4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9072</xdr:rowOff>
    </xdr:from>
    <xdr:to>
      <xdr:col>23</xdr:col>
      <xdr:colOff>133350</xdr:colOff>
      <xdr:row>43</xdr:row>
      <xdr:rowOff>9072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814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153505</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35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43</xdr:row>
      <xdr:rowOff>9072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469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44450</xdr:rowOff>
    </xdr:from>
    <xdr:to>
      <xdr:col>19</xdr:col>
      <xdr:colOff>184150</xdr:colOff>
      <xdr:row>43</xdr:row>
      <xdr:rowOff>146050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146050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44450</xdr:rowOff>
    </xdr:from>
    <xdr:to>
      <xdr:col>15</xdr:col>
      <xdr:colOff>133350</xdr:colOff>
      <xdr:row>43</xdr:row>
      <xdr:rowOff>146050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128815</xdr:rowOff>
    </xdr:from>
    <xdr:to>
      <xdr:col>11</xdr:col>
      <xdr:colOff>31750</xdr:colOff>
      <xdr:row>42</xdr:row>
      <xdr:rowOff>146050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297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61685</xdr:rowOff>
    </xdr:from>
    <xdr:to>
      <xdr:col>11</xdr:col>
      <xdr:colOff>82550</xdr:colOff>
      <xdr:row>43</xdr:row>
      <xdr:rowOff>163285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148062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61685</xdr:rowOff>
    </xdr:from>
    <xdr:to>
      <xdr:col>7</xdr:col>
      <xdr:colOff>31750</xdr:colOff>
      <xdr:row>43</xdr:row>
      <xdr:rowOff>163285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148062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129722</xdr:rowOff>
    </xdr:from>
    <xdr:to>
      <xdr:col>23</xdr:col>
      <xdr:colOff>184150</xdr:colOff>
      <xdr:row>43</xdr:row>
      <xdr:rowOff>59872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146249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129722</xdr:rowOff>
    </xdr:from>
    <xdr:to>
      <xdr:col>19</xdr:col>
      <xdr:colOff>184150</xdr:colOff>
      <xdr:row>43</xdr:row>
      <xdr:rowOff>59872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70049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099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歳入面において、地方消費税交付金が増加したものの、市税や地方交付税等の減少により歳入経常一般財源が減少したことに加え、歳出面においても公債費の大幅な増加等により、経常経費に充当した一般財源が増加したことで、経常収支比率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ポイント悪化している。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次年度以降についても、市税等経常一般財源の増加が見込み難い一方、公債費や扶助費等経常経費の増加が見込まれ、厳しい状況が続くことから、今後は、事業のスクラップ＆ビルドの推進や支所機能見直しによる組織のスリム化等を図るなど、経常経費の圧縮による財政構造の改善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94827</xdr:rowOff>
    </xdr:from>
    <xdr:to>
      <xdr:col>23</xdr:col>
      <xdr:colOff>133350</xdr:colOff>
      <xdr:row>66</xdr:row>
      <xdr:rowOff>82550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038927"/>
          <a:ext cx="0" cy="1359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54627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7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82550</xdr:rowOff>
    </xdr:from>
    <xdr:to>
      <xdr:col>24</xdr:col>
      <xdr:colOff>12700</xdr:colOff>
      <xdr:row>66</xdr:row>
      <xdr:rowOff>82550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39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9754</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8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94827</xdr:rowOff>
    </xdr:from>
    <xdr:to>
      <xdr:col>24</xdr:col>
      <xdr:colOff>12700</xdr:colOff>
      <xdr:row>58</xdr:row>
      <xdr:rowOff>94827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03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140546</xdr:rowOff>
    </xdr:from>
    <xdr:to>
      <xdr:col>23</xdr:col>
      <xdr:colOff>133350</xdr:colOff>
      <xdr:row>60</xdr:row>
      <xdr:rowOff>81704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256096"/>
          <a:ext cx="838200" cy="11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88917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116840</xdr:rowOff>
    </xdr:from>
    <xdr:to>
      <xdr:col>23</xdr:col>
      <xdr:colOff>184150</xdr:colOff>
      <xdr:row>62</xdr:row>
      <xdr:rowOff>46990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140546</xdr:rowOff>
    </xdr:from>
    <xdr:to>
      <xdr:col>19</xdr:col>
      <xdr:colOff>133350</xdr:colOff>
      <xdr:row>60</xdr:row>
      <xdr:rowOff>89746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25609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157056</xdr:rowOff>
    </xdr:from>
    <xdr:to>
      <xdr:col>19</xdr:col>
      <xdr:colOff>184150</xdr:colOff>
      <xdr:row>62</xdr:row>
      <xdr:rowOff>87206</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1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71983</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01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100330</xdr:rowOff>
    </xdr:from>
    <xdr:to>
      <xdr:col>15</xdr:col>
      <xdr:colOff>82550</xdr:colOff>
      <xdr:row>60</xdr:row>
      <xdr:rowOff>89746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1588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20320</xdr:rowOff>
    </xdr:from>
    <xdr:to>
      <xdr:col>15</xdr:col>
      <xdr:colOff>133350</xdr:colOff>
      <xdr:row>61</xdr:row>
      <xdr:rowOff>121920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106697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100330</xdr:rowOff>
    </xdr:from>
    <xdr:to>
      <xdr:col>11</xdr:col>
      <xdr:colOff>31750</xdr:colOff>
      <xdr:row>60</xdr:row>
      <xdr:rowOff>1270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2158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119380</xdr:rowOff>
    </xdr:from>
    <xdr:to>
      <xdr:col>11</xdr:col>
      <xdr:colOff>82550</xdr:colOff>
      <xdr:row>61</xdr:row>
      <xdr:rowOff>49530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34307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10177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30904</xdr:rowOff>
    </xdr:from>
    <xdr:to>
      <xdr:col>23</xdr:col>
      <xdr:colOff>184150</xdr:colOff>
      <xdr:row>60</xdr:row>
      <xdr:rowOff>132504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47431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16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89746</xdr:rowOff>
    </xdr:from>
    <xdr:to>
      <xdr:col>19</xdr:col>
      <xdr:colOff>184150</xdr:colOff>
      <xdr:row>60</xdr:row>
      <xdr:rowOff>19896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30073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974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38946</xdr:rowOff>
    </xdr:from>
    <xdr:to>
      <xdr:col>15</xdr:col>
      <xdr:colOff>133350</xdr:colOff>
      <xdr:row>60</xdr:row>
      <xdr:rowOff>140546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150723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49530</xdr:rowOff>
    </xdr:from>
    <xdr:to>
      <xdr:col>11</xdr:col>
      <xdr:colOff>82550</xdr:colOff>
      <xdr:row>59</xdr:row>
      <xdr:rowOff>151130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161307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121920</xdr:rowOff>
    </xdr:from>
    <xdr:to>
      <xdr:col>7</xdr:col>
      <xdr:colOff>31750</xdr:colOff>
      <xdr:row>60</xdr:row>
      <xdr:rowOff>52070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62247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物件費は減少したものの人件費が大幅に増加し、前年度から悪化している。物件費の減少及び人件費の増加の主な増減要因は、会計年度任用職員制度の開始による性質変更によるものである。全国、愛媛県、類似団体平均よりは良い状況とはなっているものの、引き続き適切な定員管理に努めるとともに、公共施設マネジメントによる公共施設の適正配置や有効活用、事務事業の見直しなどにより経費削減に努めていく必要があ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155662</xdr:rowOff>
    </xdr:from>
    <xdr:to>
      <xdr:col>23</xdr:col>
      <xdr:colOff>133350</xdr:colOff>
      <xdr:row>89</xdr:row>
      <xdr:rowOff>37878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0212"/>
          <a:ext cx="0" cy="15967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9955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269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37878</xdr:rowOff>
    </xdr:from>
    <xdr:to>
      <xdr:col>24</xdr:col>
      <xdr:colOff>12700</xdr:colOff>
      <xdr:row>89</xdr:row>
      <xdr:rowOff>37878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296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70589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155662</xdr:rowOff>
    </xdr:from>
    <xdr:to>
      <xdr:col>24</xdr:col>
      <xdr:colOff>12700</xdr:colOff>
      <xdr:row>79</xdr:row>
      <xdr:rowOff>155662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0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149902</xdr:rowOff>
    </xdr:from>
    <xdr:to>
      <xdr:col>23</xdr:col>
      <xdr:colOff>133350</xdr:colOff>
      <xdr:row>83</xdr:row>
      <xdr:rowOff>115150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208802"/>
          <a:ext cx="838200" cy="13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143046</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3733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170969</xdr:rowOff>
    </xdr:from>
    <xdr:to>
      <xdr:col>23</xdr:col>
      <xdr:colOff>184150</xdr:colOff>
      <xdr:row>84</xdr:row>
      <xdr:rowOff>101119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4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75823</xdr:rowOff>
    </xdr:from>
    <xdr:to>
      <xdr:col>19</xdr:col>
      <xdr:colOff>133350</xdr:colOff>
      <xdr:row>82</xdr:row>
      <xdr:rowOff>149902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134723"/>
          <a:ext cx="889000" cy="7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120647</xdr:rowOff>
    </xdr:from>
    <xdr:to>
      <xdr:col>19</xdr:col>
      <xdr:colOff>184150</xdr:colOff>
      <xdr:row>83</xdr:row>
      <xdr:rowOff>50797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17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35574</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265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16963</xdr:rowOff>
    </xdr:from>
    <xdr:to>
      <xdr:col>15</xdr:col>
      <xdr:colOff>82550</xdr:colOff>
      <xdr:row>82</xdr:row>
      <xdr:rowOff>75823</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75863"/>
          <a:ext cx="889000" cy="5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51033</xdr:rowOff>
    </xdr:from>
    <xdr:to>
      <xdr:col>15</xdr:col>
      <xdr:colOff>133350</xdr:colOff>
      <xdr:row>82</xdr:row>
      <xdr:rowOff>152633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10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137410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196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10224</xdr:rowOff>
    </xdr:from>
    <xdr:to>
      <xdr:col>11</xdr:col>
      <xdr:colOff>31750</xdr:colOff>
      <xdr:row>82</xdr:row>
      <xdr:rowOff>16963</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069124"/>
          <a:ext cx="889000" cy="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30367</xdr:rowOff>
    </xdr:from>
    <xdr:to>
      <xdr:col>11</xdr:col>
      <xdr:colOff>82550</xdr:colOff>
      <xdr:row>82</xdr:row>
      <xdr:rowOff>131967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08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116744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175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151902</xdr:rowOff>
    </xdr:from>
    <xdr:to>
      <xdr:col>7</xdr:col>
      <xdr:colOff>31750</xdr:colOff>
      <xdr:row>82</xdr:row>
      <xdr:rowOff>82052</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03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66829</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4125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64350</xdr:rowOff>
    </xdr:from>
    <xdr:to>
      <xdr:col>23</xdr:col>
      <xdr:colOff>184150</xdr:colOff>
      <xdr:row>83</xdr:row>
      <xdr:rowOff>165950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29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80877</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13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99102</xdr:rowOff>
    </xdr:from>
    <xdr:to>
      <xdr:col>19</xdr:col>
      <xdr:colOff>184150</xdr:colOff>
      <xdr:row>83</xdr:row>
      <xdr:rowOff>29252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15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39429</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26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25023</xdr:rowOff>
    </xdr:from>
    <xdr:to>
      <xdr:col>15</xdr:col>
      <xdr:colOff>133350</xdr:colOff>
      <xdr:row>82</xdr:row>
      <xdr:rowOff>126623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08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136800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5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137613</xdr:rowOff>
    </xdr:from>
    <xdr:to>
      <xdr:col>11</xdr:col>
      <xdr:colOff>82550</xdr:colOff>
      <xdr:row>82</xdr:row>
      <xdr:rowOff>67763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0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77940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793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130874</xdr:rowOff>
    </xdr:from>
    <xdr:to>
      <xdr:col>7</xdr:col>
      <xdr:colOff>31750</xdr:colOff>
      <xdr:row>82</xdr:row>
      <xdr:rowOff>61024</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01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71201</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787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給与の適正管理により、類似団体の中では最低水準にあるため、引</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続き適正管理に努める。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88</xdr:row>
      <xdr:rowOff>80434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881100"/>
          <a:ext cx="0" cy="12869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81</xdr:row>
      <xdr:rowOff>114300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388110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104368</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061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132291</xdr:rowOff>
    </xdr:from>
    <xdr:to>
      <xdr:col>81</xdr:col>
      <xdr:colOff>95250</xdr:colOff>
      <xdr:row>85</xdr:row>
      <xdr:rowOff>62441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33866</xdr:rowOff>
    </xdr:from>
    <xdr:to>
      <xdr:col>77</xdr:col>
      <xdr:colOff>44450</xdr:colOff>
      <xdr:row>81</xdr:row>
      <xdr:rowOff>114300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392131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13759</xdr:rowOff>
    </xdr:from>
    <xdr:to>
      <xdr:col>72</xdr:col>
      <xdr:colOff>203200</xdr:colOff>
      <xdr:row>81</xdr:row>
      <xdr:rowOff>33866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390120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13759</xdr:rowOff>
    </xdr:from>
    <xdr:to>
      <xdr:col>68</xdr:col>
      <xdr:colOff>152400</xdr:colOff>
      <xdr:row>81</xdr:row>
      <xdr:rowOff>13759</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39012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114300</xdr:rowOff>
    </xdr:from>
    <xdr:to>
      <xdr:col>81</xdr:col>
      <xdr:colOff>95250</xdr:colOff>
      <xdr:row>81</xdr:row>
      <xdr:rowOff>44450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35577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75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63500</xdr:rowOff>
    </xdr:from>
    <xdr:to>
      <xdr:col>77</xdr:col>
      <xdr:colOff>95250</xdr:colOff>
      <xdr:row>81</xdr:row>
      <xdr:rowOff>165100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71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154516</xdr:rowOff>
    </xdr:from>
    <xdr:to>
      <xdr:col>73</xdr:col>
      <xdr:colOff>44450</xdr:colOff>
      <xdr:row>81</xdr:row>
      <xdr:rowOff>84666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8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94843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639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134409</xdr:rowOff>
    </xdr:from>
    <xdr:to>
      <xdr:col>68</xdr:col>
      <xdr:colOff>203200</xdr:colOff>
      <xdr:row>81</xdr:row>
      <xdr:rowOff>64559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8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74736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619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134409</xdr:rowOff>
    </xdr:from>
    <xdr:to>
      <xdr:col>64</xdr:col>
      <xdr:colOff>152400</xdr:colOff>
      <xdr:row>81</xdr:row>
      <xdr:rowOff>64559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8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74736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619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市町村合併に伴い旧市町に総合支所を設置し、地域の拠点としてその 機能を維持していることから、類似団体平均を上回っている。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市有施設における</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指定管理者制度の導入や民間委譲、業務の委託化等に取り組んできたところであるが、今後とも</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本市</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の現状や地域特性を考慮しながら、組織機構、職員</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配置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の再編・見直しを進め、簡素で効率的な執行体制の実現と適切な定員管理に努める。 </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122646</xdr:rowOff>
    </xdr:from>
    <xdr:to>
      <xdr:col>81</xdr:col>
      <xdr:colOff>44450</xdr:colOff>
      <xdr:row>67</xdr:row>
      <xdr:rowOff>111034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95296"/>
          <a:ext cx="0" cy="1702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83111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7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111034</xdr:rowOff>
    </xdr:from>
    <xdr:to>
      <xdr:col>81</xdr:col>
      <xdr:colOff>133350</xdr:colOff>
      <xdr:row>67</xdr:row>
      <xdr:rowOff>111034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9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37573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3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122646</xdr:rowOff>
    </xdr:from>
    <xdr:to>
      <xdr:col>81</xdr:col>
      <xdr:colOff>133350</xdr:colOff>
      <xdr:row>57</xdr:row>
      <xdr:rowOff>122646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9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39370</xdr:rowOff>
    </xdr:from>
    <xdr:to>
      <xdr:col>81</xdr:col>
      <xdr:colOff>44450</xdr:colOff>
      <xdr:row>64</xdr:row>
      <xdr:rowOff>70394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01217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23965</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824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7438</xdr:rowOff>
    </xdr:from>
    <xdr:to>
      <xdr:col>81</xdr:col>
      <xdr:colOff>95250</xdr:colOff>
      <xdr:row>62</xdr:row>
      <xdr:rowOff>109038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3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32476</xdr:rowOff>
    </xdr:from>
    <xdr:to>
      <xdr:col>77</xdr:col>
      <xdr:colOff>44450</xdr:colOff>
      <xdr:row>64</xdr:row>
      <xdr:rowOff>39370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1005276"/>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10885</xdr:rowOff>
    </xdr:from>
    <xdr:to>
      <xdr:col>77</xdr:col>
      <xdr:colOff>95250</xdr:colOff>
      <xdr:row>62</xdr:row>
      <xdr:rowOff>112485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6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122662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09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22134</xdr:rowOff>
    </xdr:from>
    <xdr:to>
      <xdr:col>72</xdr:col>
      <xdr:colOff>203200</xdr:colOff>
      <xdr:row>64</xdr:row>
      <xdr:rowOff>32476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994934"/>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168547</xdr:rowOff>
    </xdr:from>
    <xdr:to>
      <xdr:col>73</xdr:col>
      <xdr:colOff>44450</xdr:colOff>
      <xdr:row>62</xdr:row>
      <xdr:rowOff>98697</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108874</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9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134983</xdr:rowOff>
    </xdr:from>
    <xdr:to>
      <xdr:col>68</xdr:col>
      <xdr:colOff>152400</xdr:colOff>
      <xdr:row>64</xdr:row>
      <xdr:rowOff>22134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936333"/>
          <a:ext cx="889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144417</xdr:rowOff>
    </xdr:from>
    <xdr:to>
      <xdr:col>68</xdr:col>
      <xdr:colOff>203200</xdr:colOff>
      <xdr:row>62</xdr:row>
      <xdr:rowOff>74567</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84744</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371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134076</xdr:rowOff>
    </xdr:from>
    <xdr:to>
      <xdr:col>64</xdr:col>
      <xdr:colOff>152400</xdr:colOff>
      <xdr:row>62</xdr:row>
      <xdr:rowOff>64226</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74403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36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19594</xdr:rowOff>
    </xdr:from>
    <xdr:to>
      <xdr:col>81</xdr:col>
      <xdr:colOff>95250</xdr:colOff>
      <xdr:row>64</xdr:row>
      <xdr:rowOff>121194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99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163121</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964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160020</xdr:rowOff>
    </xdr:from>
    <xdr:to>
      <xdr:col>77</xdr:col>
      <xdr:colOff>95250</xdr:colOff>
      <xdr:row>64</xdr:row>
      <xdr:rowOff>90170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74947</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153126</xdr:rowOff>
    </xdr:from>
    <xdr:to>
      <xdr:col>73</xdr:col>
      <xdr:colOff>44450</xdr:colOff>
      <xdr:row>64</xdr:row>
      <xdr:rowOff>83276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95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68053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040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142784</xdr:rowOff>
    </xdr:from>
    <xdr:to>
      <xdr:col>68</xdr:col>
      <xdr:colOff>203200</xdr:colOff>
      <xdr:row>64</xdr:row>
      <xdr:rowOff>72934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94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57711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03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84183</xdr:rowOff>
    </xdr:from>
    <xdr:to>
      <xdr:col>64</xdr:col>
      <xdr:colOff>152400</xdr:colOff>
      <xdr:row>64</xdr:row>
      <xdr:rowOff>14333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88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170560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971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臨時財政対策債や合併特例債等の元利償還金が増加したことで、実質公債費比率は、前年度よりやや悪化している。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愛媛県及び類似団体平均と比較すると良い状況ではあるが、全国平均より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ポイント悪い状況である。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今後は、近年の大型事業の実施に伴い借り入れた合併特例債等の地方債の償還が本格化することにより、公債費の大幅な増加を見込んでおり、財政環境は一層厳しさを増していくものと認識している。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109474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16320"/>
          <a:ext cx="0" cy="1708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20828</xdr:rowOff>
    </xdr:from>
    <xdr:to>
      <xdr:col>81</xdr:col>
      <xdr:colOff>44450</xdr:colOff>
      <xdr:row>40</xdr:row>
      <xdr:rowOff>30480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87882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19321</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77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20828</xdr:rowOff>
    </xdr:from>
    <xdr:to>
      <xdr:col>77</xdr:col>
      <xdr:colOff>44450</xdr:colOff>
      <xdr:row>40</xdr:row>
      <xdr:rowOff>59436</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5290800" y="687882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85852</xdr:rowOff>
    </xdr:from>
    <xdr:to>
      <xdr:col>77</xdr:col>
      <xdr:colOff>95250</xdr:colOff>
      <xdr:row>41</xdr:row>
      <xdr:rowOff>16002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94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779</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703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59436</xdr:rowOff>
    </xdr:from>
    <xdr:to>
      <xdr:col>72</xdr:col>
      <xdr:colOff>203200</xdr:colOff>
      <xdr:row>40</xdr:row>
      <xdr:rowOff>98044</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691743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105156</xdr:rowOff>
    </xdr:from>
    <xdr:to>
      <xdr:col>73</xdr:col>
      <xdr:colOff>44450</xdr:colOff>
      <xdr:row>41</xdr:row>
      <xdr:rowOff>35306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96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20083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704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98044</xdr:rowOff>
    </xdr:from>
    <xdr:to>
      <xdr:col>68</xdr:col>
      <xdr:colOff>152400</xdr:colOff>
      <xdr:row>41</xdr:row>
      <xdr:rowOff>42418</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956044"/>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143764</xdr:rowOff>
    </xdr:from>
    <xdr:to>
      <xdr:col>68</xdr:col>
      <xdr:colOff>203200</xdr:colOff>
      <xdr:row>41</xdr:row>
      <xdr:rowOff>73914</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58691</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167657</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141478</xdr:rowOff>
    </xdr:from>
    <xdr:to>
      <xdr:col>77</xdr:col>
      <xdr:colOff>95250</xdr:colOff>
      <xdr:row>40</xdr:row>
      <xdr:rowOff>71628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8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81805</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59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8636</xdr:rowOff>
    </xdr:from>
    <xdr:to>
      <xdr:col>73</xdr:col>
      <xdr:colOff>44450</xdr:colOff>
      <xdr:row>40</xdr:row>
      <xdr:rowOff>110236</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120413</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47244</xdr:rowOff>
    </xdr:from>
    <xdr:to>
      <xdr:col>68</xdr:col>
      <xdr:colOff>203200</xdr:colOff>
      <xdr:row>40</xdr:row>
      <xdr:rowOff>148844</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159021</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163068</xdr:rowOff>
    </xdr:from>
    <xdr:to>
      <xdr:col>64</xdr:col>
      <xdr:colOff>152400</xdr:colOff>
      <xdr:row>41</xdr:row>
      <xdr:rowOff>93218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103395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78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当年度においては、地方債の残高は増加したものの、地方消費税交付金の増加等により標準財政規模が増加したことに加え、公営住宅使用料の増加及び地域総合整備資金貸付金回収の皆増による充当可能特定歳入の増加により、昨年度と比較し、</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ポイント改善している。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しかし、全国、愛媛県、類似団体平均のいずれの数値よりも悪い状況であり、今後は、大型事業の実施に伴う地方債の借入が見込まれることから、事業実施方法や事業規模の精査により、地方債借入額の抑制を図る必要があ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41453</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451100"/>
          <a:ext cx="0" cy="15337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13530</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95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41453</xdr:rowOff>
    </xdr:from>
    <xdr:to>
      <xdr:col>81</xdr:col>
      <xdr:colOff>133350</xdr:colOff>
      <xdr:row>23</xdr:row>
      <xdr:rowOff>41453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984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121717</xdr:rowOff>
    </xdr:from>
    <xdr:to>
      <xdr:col>81</xdr:col>
      <xdr:colOff>44450</xdr:colOff>
      <xdr:row>18</xdr:row>
      <xdr:rowOff>165151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6179800" y="3207817"/>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126306</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6980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109779</xdr:rowOff>
    </xdr:from>
    <xdr:to>
      <xdr:col>81</xdr:col>
      <xdr:colOff>95250</xdr:colOff>
      <xdr:row>17</xdr:row>
      <xdr:rowOff>39929</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73457</xdr:rowOff>
    </xdr:from>
    <xdr:to>
      <xdr:col>77</xdr:col>
      <xdr:colOff>44450</xdr:colOff>
      <xdr:row>18</xdr:row>
      <xdr:rowOff>165151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5290800" y="3159557"/>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134874</xdr:rowOff>
    </xdr:from>
    <xdr:to>
      <xdr:col>77</xdr:col>
      <xdr:colOff>95250</xdr:colOff>
      <xdr:row>17</xdr:row>
      <xdr:rowOff>65024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87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75201</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646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19406</xdr:rowOff>
    </xdr:from>
    <xdr:to>
      <xdr:col>72</xdr:col>
      <xdr:colOff>203200</xdr:colOff>
      <xdr:row>18</xdr:row>
      <xdr:rowOff>73457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4401800" y="3105506"/>
          <a:ext cx="889000" cy="5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112674</xdr:rowOff>
    </xdr:from>
    <xdr:to>
      <xdr:col>73</xdr:col>
      <xdr:colOff>44450</xdr:colOff>
      <xdr:row>17</xdr:row>
      <xdr:rowOff>42824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85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53001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624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155143</xdr:rowOff>
    </xdr:from>
    <xdr:to>
      <xdr:col>68</xdr:col>
      <xdr:colOff>152400</xdr:colOff>
      <xdr:row>18</xdr:row>
      <xdr:rowOff>19406</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3512800" y="3069793"/>
          <a:ext cx="889000" cy="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151282</xdr:rowOff>
    </xdr:from>
    <xdr:to>
      <xdr:col>68</xdr:col>
      <xdr:colOff>203200</xdr:colOff>
      <xdr:row>17</xdr:row>
      <xdr:rowOff>81432</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89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91609</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663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169621</xdr:rowOff>
    </xdr:from>
    <xdr:to>
      <xdr:col>64</xdr:col>
      <xdr:colOff>152400</xdr:colOff>
      <xdr:row>17</xdr:row>
      <xdr:rowOff>99771</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91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109948</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681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70917</xdr:rowOff>
    </xdr:from>
    <xdr:to>
      <xdr:col>81</xdr:col>
      <xdr:colOff>95250</xdr:colOff>
      <xdr:row>19</xdr:row>
      <xdr:rowOff>1067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31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42994</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31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114351</xdr:rowOff>
    </xdr:from>
    <xdr:to>
      <xdr:col>77</xdr:col>
      <xdr:colOff>95250</xdr:colOff>
      <xdr:row>19</xdr:row>
      <xdr:rowOff>44501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320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29278</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3286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22657</xdr:rowOff>
    </xdr:from>
    <xdr:to>
      <xdr:col>73</xdr:col>
      <xdr:colOff>44450</xdr:colOff>
      <xdr:row>18</xdr:row>
      <xdr:rowOff>124257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310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109034</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19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140056</xdr:rowOff>
    </xdr:from>
    <xdr:to>
      <xdr:col>68</xdr:col>
      <xdr:colOff>203200</xdr:colOff>
      <xdr:row>18</xdr:row>
      <xdr:rowOff>70206</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05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54983</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141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104343</xdr:rowOff>
    </xdr:from>
    <xdr:to>
      <xdr:col>64</xdr:col>
      <xdr:colOff>152400</xdr:colOff>
      <xdr:row>18</xdr:row>
      <xdr:rowOff>34493</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01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19270</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105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108,025
106,509
510.04
61,731,445
58,497,217
3,057,296
27,819,480
62,069,599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主に</a:t>
          </a:r>
          <a:r>
            <a:rPr kumimoji="1" lang="ja-JP" altLang="en-US" sz="1200" u="none">
              <a:solidFill>
                <a:sysClr val="windowText" lastClr="000000"/>
              </a:solidFill>
              <a:latin typeface="ＭＳ Ｐゴシック" panose="020B0600070205080204" pitchFamily="50" charset="-128"/>
              <a:ea typeface="ＭＳ Ｐゴシック" panose="020B0600070205080204" pitchFamily="50" charset="-128"/>
            </a:rPr>
            <a:t>会計年度任用職員制度の開始に伴う性質の変更により、前年度物件費や扶助費等に分類されていた賃金が振り替わったことで、</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前年度に比べ大幅に増加したものである。全国平均、愛媛県、類似団体の平均よりも悪い状況となっている。今後は、支所機能見直しによる組織のスリム化をはじめ事務事業の見直し、指定管理者制度の導入、公共施設マネジメントによる公共施設の適正配置等により、人件費関係経費全体について削減を推し進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82550</xdr:rowOff>
    </xdr:from>
    <xdr:to>
      <xdr:col>24</xdr:col>
      <xdr:colOff>25400</xdr:colOff>
      <xdr:row>42</xdr:row>
      <xdr:rowOff>63500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04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35577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3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63500</xdr:rowOff>
    </xdr:from>
    <xdr:to>
      <xdr:col>24</xdr:col>
      <xdr:colOff>114300</xdr:colOff>
      <xdr:row>42</xdr:row>
      <xdr:rowOff>63500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6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168927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82550</xdr:rowOff>
    </xdr:from>
    <xdr:to>
      <xdr:col>24</xdr:col>
      <xdr:colOff>114300</xdr:colOff>
      <xdr:row>33</xdr:row>
      <xdr:rowOff>82550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0</xdr:rowOff>
    </xdr:from>
    <xdr:to>
      <xdr:col>24</xdr:col>
      <xdr:colOff>25400</xdr:colOff>
      <xdr:row>40</xdr:row>
      <xdr:rowOff>114300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15100"/>
          <a:ext cx="8382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35577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0</xdr:rowOff>
    </xdr:from>
    <xdr:to>
      <xdr:col>19</xdr:col>
      <xdr:colOff>187325</xdr:colOff>
      <xdr:row>39</xdr:row>
      <xdr:rowOff>44450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5151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63500</xdr:rowOff>
    </xdr:from>
    <xdr:to>
      <xdr:col>15</xdr:col>
      <xdr:colOff>98425</xdr:colOff>
      <xdr:row>39</xdr:row>
      <xdr:rowOff>44450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78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158750</xdr:rowOff>
    </xdr:from>
    <xdr:to>
      <xdr:col>15</xdr:col>
      <xdr:colOff>149225</xdr:colOff>
      <xdr:row>36</xdr:row>
      <xdr:rowOff>88900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99077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63500</xdr:rowOff>
    </xdr:from>
    <xdr:to>
      <xdr:col>11</xdr:col>
      <xdr:colOff>9525</xdr:colOff>
      <xdr:row>39</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78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107950</xdr:rowOff>
    </xdr:from>
    <xdr:to>
      <xdr:col>11</xdr:col>
      <xdr:colOff>60325</xdr:colOff>
      <xdr:row>36</xdr:row>
      <xdr:rowOff>38100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48277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63500</xdr:rowOff>
    </xdr:from>
    <xdr:to>
      <xdr:col>24</xdr:col>
      <xdr:colOff>76200</xdr:colOff>
      <xdr:row>40</xdr:row>
      <xdr:rowOff>165100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35577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9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120650</xdr:rowOff>
    </xdr:from>
    <xdr:to>
      <xdr:col>20</xdr:col>
      <xdr:colOff>38100</xdr:colOff>
      <xdr:row>38</xdr:row>
      <xdr:rowOff>50800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35577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5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165100</xdr:rowOff>
    </xdr:from>
    <xdr:to>
      <xdr:col>15</xdr:col>
      <xdr:colOff>149225</xdr:colOff>
      <xdr:row>39</xdr:row>
      <xdr:rowOff>95250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80027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6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12700</xdr:rowOff>
    </xdr:from>
    <xdr:to>
      <xdr:col>11</xdr:col>
      <xdr:colOff>60325</xdr:colOff>
      <xdr:row>38</xdr:row>
      <xdr:rowOff>114300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99077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1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152400</xdr:rowOff>
    </xdr:from>
    <xdr:to>
      <xdr:col>6</xdr:col>
      <xdr:colOff>171450</xdr:colOff>
      <xdr:row>39</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主に会計年度任用職員制度の開始に伴う性質の変更により、前年度物件費に分類していた賃金が人件費へ振り替わったこと</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に加え、</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新型コロナウイルス</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感染症</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の影響によ</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る施設の休館、事業の縮小・中止等により、経費の支出が抑制されたことで、</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前年度より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改善されている。愛媛県平均より悪い状況ではあるものの、類似団体平均よりは、良い状況となっている。公共施設マネジメントによる施設の適正配置・有効活用や事務事業の見直し等により、コスト削減を図る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107950</xdr:rowOff>
    </xdr:from>
    <xdr:to>
      <xdr:col>82</xdr:col>
      <xdr:colOff>107950</xdr:colOff>
      <xdr:row>21</xdr:row>
      <xdr:rowOff>69850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653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22877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0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107950</xdr:rowOff>
    </xdr:from>
    <xdr:to>
      <xdr:col>82</xdr:col>
      <xdr:colOff>196850</xdr:colOff>
      <xdr:row>12</xdr:row>
      <xdr:rowOff>107950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65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88900</xdr:rowOff>
    </xdr:from>
    <xdr:to>
      <xdr:col>82</xdr:col>
      <xdr:colOff>107950</xdr:colOff>
      <xdr:row>17</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660650"/>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67327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3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88900</xdr:rowOff>
    </xdr:from>
    <xdr:to>
      <xdr:col>78</xdr:col>
      <xdr:colOff>69850</xdr:colOff>
      <xdr:row>17</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03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38100</xdr:rowOff>
    </xdr:from>
    <xdr:to>
      <xdr:col>78</xdr:col>
      <xdr:colOff>120650</xdr:colOff>
      <xdr:row>16</xdr:row>
      <xdr:rowOff>139700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149877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165100</xdr:rowOff>
    </xdr:from>
    <xdr:to>
      <xdr:col>73</xdr:col>
      <xdr:colOff>180975</xdr:colOff>
      <xdr:row>17</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083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152400</xdr:rowOff>
    </xdr:from>
    <xdr:to>
      <xdr:col>74</xdr:col>
      <xdr:colOff>31750</xdr:colOff>
      <xdr:row>16</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165100</xdr:rowOff>
    </xdr:from>
    <xdr:to>
      <xdr:col>69</xdr:col>
      <xdr:colOff>92075</xdr:colOff>
      <xdr:row>16</xdr:row>
      <xdr:rowOff>165100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0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38100</xdr:rowOff>
    </xdr:from>
    <xdr:to>
      <xdr:col>82</xdr:col>
      <xdr:colOff>158750</xdr:colOff>
      <xdr:row>15</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54627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38100</xdr:rowOff>
    </xdr:from>
    <xdr:to>
      <xdr:col>74</xdr:col>
      <xdr:colOff>31750</xdr:colOff>
      <xdr:row>17</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114300</xdr:rowOff>
    </xdr:from>
    <xdr:to>
      <xdr:col>69</xdr:col>
      <xdr:colOff>142875</xdr:colOff>
      <xdr:row>17</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障害者（児）等に対する給付費等が増加したものの、会計年度任用職員制度の開始に伴う性質の変更により、前年度扶助費に分類していた賃金が人件費へ振り替わったこと等で、前年度より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改善されている。全国平均及び類似団体平均より良い状況ではあるが、愛媛県平均と比較すると悪い状況である。扶助費は今後も増加が見込まれることから、事業効果やサービス水準を検討し、適正化を図る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27940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8624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114317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27940</xdr:rowOff>
    </xdr:from>
    <xdr:to>
      <xdr:col>24</xdr:col>
      <xdr:colOff>114300</xdr:colOff>
      <xdr:row>54</xdr:row>
      <xdr:rowOff>27940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56</xdr:row>
      <xdr:rowOff>81280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5758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xdr:rowOff>
    </xdr:from>
    <xdr:to>
      <xdr:col>19</xdr:col>
      <xdr:colOff>187325</xdr:colOff>
      <xdr:row>56</xdr:row>
      <xdr:rowOff>81280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062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137160</xdr:rowOff>
    </xdr:from>
    <xdr:to>
      <xdr:col>20</xdr:col>
      <xdr:colOff>38100</xdr:colOff>
      <xdr:row>57</xdr:row>
      <xdr:rowOff>67310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52087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824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xdr:rowOff>
    </xdr:from>
    <xdr:to>
      <xdr:col>15</xdr:col>
      <xdr:colOff>98425</xdr:colOff>
      <xdr:row>56</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06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68580</xdr:rowOff>
    </xdr:from>
    <xdr:to>
      <xdr:col>15</xdr:col>
      <xdr:colOff>149225</xdr:colOff>
      <xdr:row>56</xdr:row>
      <xdr:rowOff>170180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154957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45720</xdr:rowOff>
    </xdr:from>
    <xdr:to>
      <xdr:col>11</xdr:col>
      <xdr:colOff>60325</xdr:colOff>
      <xdr:row>56</xdr:row>
      <xdr:rowOff>147320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132097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xdr:rowOff>
    </xdr:from>
    <xdr:to>
      <xdr:col>6</xdr:col>
      <xdr:colOff>171450</xdr:colOff>
      <xdr:row>56</xdr:row>
      <xdr:rowOff>116840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101617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111777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30480</xdr:rowOff>
    </xdr:from>
    <xdr:to>
      <xdr:col>20</xdr:col>
      <xdr:colOff>38100</xdr:colOff>
      <xdr:row>56</xdr:row>
      <xdr:rowOff>132080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142257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125730</xdr:rowOff>
    </xdr:from>
    <xdr:to>
      <xdr:col>15</xdr:col>
      <xdr:colOff>149225</xdr:colOff>
      <xdr:row>56</xdr:row>
      <xdr:rowOff>55880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66057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介護保険特別会計や後期高齢者医療保険特別会計への繰出金が増加したものの、公共下水道事業が公営企業会計に移行したことに伴い、同特別会計への繰出金が皆減したこと等により、前年度から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改善されているが、全国、愛媛県、類似団体平均より悪い状況となっている。特別会計の収支改善による繰出金の抑制や公共施設マネジメントによる施設の適正配置、長期的視点にたった施設の修繕・更新計画を策定するなど、事業費の抑制に努める必要が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59</xdr:row>
      <xdr:rowOff>107950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5670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80027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107950</xdr:rowOff>
    </xdr:from>
    <xdr:to>
      <xdr:col>82</xdr:col>
      <xdr:colOff>196850</xdr:colOff>
      <xdr:row>59</xdr:row>
      <xdr:rowOff>107950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22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107950</xdr:rowOff>
    </xdr:from>
    <xdr:to>
      <xdr:col>82</xdr:col>
      <xdr:colOff>107950</xdr:colOff>
      <xdr:row>61</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2350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31750</xdr:rowOff>
    </xdr:from>
    <xdr:to>
      <xdr:col>78</xdr:col>
      <xdr:colOff>69850</xdr:colOff>
      <xdr:row>61</xdr:row>
      <xdr:rowOff>82550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490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6350</xdr:rowOff>
    </xdr:from>
    <xdr:to>
      <xdr:col>73</xdr:col>
      <xdr:colOff>180975</xdr:colOff>
      <xdr:row>61</xdr:row>
      <xdr:rowOff>82550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464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152400</xdr:rowOff>
    </xdr:from>
    <xdr:to>
      <xdr:col>69</xdr:col>
      <xdr:colOff>92075</xdr:colOff>
      <xdr:row>61</xdr:row>
      <xdr:rowOff>6350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439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12700</xdr:rowOff>
    </xdr:from>
    <xdr:to>
      <xdr:col>69</xdr:col>
      <xdr:colOff>142875</xdr:colOff>
      <xdr:row>58</xdr:row>
      <xdr:rowOff>114300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124477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137177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152400</xdr:rowOff>
    </xdr:from>
    <xdr:to>
      <xdr:col>78</xdr:col>
      <xdr:colOff>120650</xdr:colOff>
      <xdr:row>61</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67327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52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31750</xdr:rowOff>
    </xdr:from>
    <xdr:to>
      <xdr:col>74</xdr:col>
      <xdr:colOff>31750</xdr:colOff>
      <xdr:row>61</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118127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127000</xdr:rowOff>
    </xdr:from>
    <xdr:to>
      <xdr:col>69</xdr:col>
      <xdr:colOff>142875</xdr:colOff>
      <xdr:row>61</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101600</xdr:rowOff>
    </xdr:from>
    <xdr:to>
      <xdr:col>65</xdr:col>
      <xdr:colOff>53975</xdr:colOff>
      <xdr:row>61</xdr:row>
      <xdr:rowOff>31750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公共下水道事業が公営企業会計に移行したことに伴う負担金の増加等により、前年度より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ポイント増加しているものの、全国、愛媛県、類似団体平均より良い状況で推移している。引き続き事業の必要性を精査し、事業の廃止、縮小、統合や補助率の見直し等、効率的な運用に努める。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107406</xdr:rowOff>
    </xdr:from>
    <xdr:to>
      <xdr:col>82</xdr:col>
      <xdr:colOff>107950</xdr:colOff>
      <xdr:row>41</xdr:row>
      <xdr:rowOff>37193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36706"/>
          <a:ext cx="0" cy="1129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9270</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37193</xdr:rowOff>
    </xdr:from>
    <xdr:to>
      <xdr:col>82</xdr:col>
      <xdr:colOff>196850</xdr:colOff>
      <xdr:row>41</xdr:row>
      <xdr:rowOff>37193</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22333</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8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107406</xdr:rowOff>
    </xdr:from>
    <xdr:to>
      <xdr:col>82</xdr:col>
      <xdr:colOff>196850</xdr:colOff>
      <xdr:row>34</xdr:row>
      <xdr:rowOff>107406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36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135164</xdr:rowOff>
    </xdr:from>
    <xdr:to>
      <xdr:col>82</xdr:col>
      <xdr:colOff>107950</xdr:colOff>
      <xdr:row>34</xdr:row>
      <xdr:rowOff>107406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5793014"/>
          <a:ext cx="8382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136451</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086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164374</xdr:rowOff>
    </xdr:from>
    <xdr:to>
      <xdr:col>82</xdr:col>
      <xdr:colOff>158750</xdr:colOff>
      <xdr:row>37</xdr:row>
      <xdr:rowOff>94524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33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135164</xdr:rowOff>
    </xdr:from>
    <xdr:to>
      <xdr:col>78</xdr:col>
      <xdr:colOff>69850</xdr:colOff>
      <xdr:row>33</xdr:row>
      <xdr:rowOff>154758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579301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105592</xdr:rowOff>
    </xdr:from>
    <xdr:to>
      <xdr:col>78</xdr:col>
      <xdr:colOff>120650</xdr:colOff>
      <xdr:row>37</xdr:row>
      <xdr:rowOff>35742</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20519</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64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154758</xdr:rowOff>
    </xdr:from>
    <xdr:to>
      <xdr:col>73</xdr:col>
      <xdr:colOff>180975</xdr:colOff>
      <xdr:row>33</xdr:row>
      <xdr:rowOff>154758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8126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66403</xdr:rowOff>
    </xdr:from>
    <xdr:to>
      <xdr:col>74</xdr:col>
      <xdr:colOff>31750</xdr:colOff>
      <xdr:row>36</xdr:row>
      <xdr:rowOff>168003</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152780</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4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154758</xdr:rowOff>
    </xdr:from>
    <xdr:to>
      <xdr:col>69</xdr:col>
      <xdr:colOff>92075</xdr:colOff>
      <xdr:row>33</xdr:row>
      <xdr:rowOff>167822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5812608"/>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72934</xdr:rowOff>
    </xdr:from>
    <xdr:to>
      <xdr:col>69</xdr:col>
      <xdr:colOff>142875</xdr:colOff>
      <xdr:row>37</xdr:row>
      <xdr:rowOff>3084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159311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3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27214</xdr:rowOff>
    </xdr:from>
    <xdr:to>
      <xdr:col>65</xdr:col>
      <xdr:colOff>53975</xdr:colOff>
      <xdr:row>36</xdr:row>
      <xdr:rowOff>128814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113591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56606</xdr:rowOff>
    </xdr:from>
    <xdr:to>
      <xdr:col>82</xdr:col>
      <xdr:colOff>158750</xdr:colOff>
      <xdr:row>34</xdr:row>
      <xdr:rowOff>158206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88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136633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79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84364</xdr:rowOff>
    </xdr:from>
    <xdr:to>
      <xdr:col>78</xdr:col>
      <xdr:colOff>120650</xdr:colOff>
      <xdr:row>34</xdr:row>
      <xdr:rowOff>14514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24691</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511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103958</xdr:rowOff>
    </xdr:from>
    <xdr:to>
      <xdr:col>74</xdr:col>
      <xdr:colOff>31750</xdr:colOff>
      <xdr:row>34</xdr:row>
      <xdr:rowOff>34108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76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44285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53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103958</xdr:rowOff>
    </xdr:from>
    <xdr:to>
      <xdr:col>69</xdr:col>
      <xdr:colOff>142875</xdr:colOff>
      <xdr:row>34</xdr:row>
      <xdr:rowOff>34108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76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44285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53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117022</xdr:rowOff>
    </xdr:from>
    <xdr:to>
      <xdr:col>65</xdr:col>
      <xdr:colOff>53975</xdr:colOff>
      <xdr:row>34</xdr:row>
      <xdr:rowOff>47172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57349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54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近年の大型事業実施に伴い借り入れた地方債の元利償還が本格化してきたことに伴い</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、昨年度より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悪化している。全国、愛媛県、類似団体平均より良い状況ではあるが、今後も大型事業の実施に伴う地方債の借入が見込まれることから、公債費は更に増加し、財政環境は一層厳しさを増していくものと認識してい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124279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5095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96356</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983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124279</xdr:rowOff>
    </xdr:from>
    <xdr:to>
      <xdr:col>24</xdr:col>
      <xdr:colOff>114300</xdr:colOff>
      <xdr:row>81</xdr:row>
      <xdr:rowOff>124279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4011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1814</xdr:rowOff>
    </xdr:from>
    <xdr:to>
      <xdr:col>24</xdr:col>
      <xdr:colOff>25400</xdr:colOff>
      <xdr:row>76</xdr:row>
      <xdr:rowOff>110671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987800" y="13032014"/>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12898</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3214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40821</xdr:rowOff>
    </xdr:from>
    <xdr:to>
      <xdr:col>24</xdr:col>
      <xdr:colOff>76200</xdr:colOff>
      <xdr:row>77</xdr:row>
      <xdr:rowOff>142421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1814</xdr:rowOff>
    </xdr:from>
    <xdr:to>
      <xdr:col>19</xdr:col>
      <xdr:colOff>187325</xdr:colOff>
      <xdr:row>76</xdr:row>
      <xdr:rowOff>23586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30320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73479</xdr:rowOff>
    </xdr:from>
    <xdr:to>
      <xdr:col>20</xdr:col>
      <xdr:colOff>38100</xdr:colOff>
      <xdr:row>78</xdr:row>
      <xdr:rowOff>3629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159856</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3361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162379</xdr:rowOff>
    </xdr:from>
    <xdr:to>
      <xdr:col>15</xdr:col>
      <xdr:colOff>98425</xdr:colOff>
      <xdr:row>76</xdr:row>
      <xdr:rowOff>23586</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2209800" y="130211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73479</xdr:rowOff>
    </xdr:from>
    <xdr:to>
      <xdr:col>15</xdr:col>
      <xdr:colOff>149225</xdr:colOff>
      <xdr:row>78</xdr:row>
      <xdr:rowOff>3629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159856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361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162379</xdr:rowOff>
    </xdr:from>
    <xdr:to>
      <xdr:col>11</xdr:col>
      <xdr:colOff>9525</xdr:colOff>
      <xdr:row>76</xdr:row>
      <xdr:rowOff>23586</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30211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84364</xdr:rowOff>
    </xdr:from>
    <xdr:to>
      <xdr:col>11</xdr:col>
      <xdr:colOff>60325</xdr:colOff>
      <xdr:row>78</xdr:row>
      <xdr:rowOff>14514</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170741</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372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76399</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93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122465</xdr:rowOff>
    </xdr:from>
    <xdr:to>
      <xdr:col>20</xdr:col>
      <xdr:colOff>38100</xdr:colOff>
      <xdr:row>76</xdr:row>
      <xdr:rowOff>52614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29812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62792</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275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144235</xdr:rowOff>
    </xdr:from>
    <xdr:to>
      <xdr:col>15</xdr:col>
      <xdr:colOff>149225</xdr:colOff>
      <xdr:row>76</xdr:row>
      <xdr:rowOff>74386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84562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111578</xdr:rowOff>
    </xdr:from>
    <xdr:to>
      <xdr:col>11</xdr:col>
      <xdr:colOff>60325</xdr:colOff>
      <xdr:row>76</xdr:row>
      <xdr:rowOff>41728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29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51905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273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144235</xdr:rowOff>
    </xdr:from>
    <xdr:to>
      <xdr:col>6</xdr:col>
      <xdr:colOff>171450</xdr:colOff>
      <xdr:row>76</xdr:row>
      <xdr:rowOff>74386</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84562</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前年度と比較し、繰出金及び物件費が減少したものの、人件費や補助費等の増加により、前年度から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悪化している。全国、類似団体平均より良い状況となっているものの、愛媛県平均よりは悪い状況となっている。今後は、支所機能見直しによる組織のスリム化をはじめ公共施設マネジメントによる長期的視点にたった施設の修繕・更新計画を策定するなど、事業費のさらなる抑制に努める。</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141696</xdr:rowOff>
    </xdr:from>
    <xdr:to>
      <xdr:col>82</xdr:col>
      <xdr:colOff>107950</xdr:colOff>
      <xdr:row>81</xdr:row>
      <xdr:rowOff>30662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657546"/>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2739</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30662</xdr:rowOff>
    </xdr:from>
    <xdr:to>
      <xdr:col>82</xdr:col>
      <xdr:colOff>196850</xdr:colOff>
      <xdr:row>81</xdr:row>
      <xdr:rowOff>30662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56623</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401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141696</xdr:rowOff>
    </xdr:from>
    <xdr:to>
      <xdr:col>82</xdr:col>
      <xdr:colOff>196850</xdr:colOff>
      <xdr:row>73</xdr:row>
      <xdr:rowOff>141696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657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76</xdr:row>
      <xdr:rowOff>38826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04290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xdr:rowOff>
    </xdr:from>
    <xdr:to>
      <xdr:col>78</xdr:col>
      <xdr:colOff>69850</xdr:colOff>
      <xdr:row>76</xdr:row>
      <xdr:rowOff>97608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4782800" y="13042900"/>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118655</xdr:rowOff>
    </xdr:from>
    <xdr:to>
      <xdr:col>78</xdr:col>
      <xdr:colOff>120650</xdr:colOff>
      <xdr:row>77</xdr:row>
      <xdr:rowOff>48805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4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33582</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235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158024</xdr:rowOff>
    </xdr:from>
    <xdr:to>
      <xdr:col>73</xdr:col>
      <xdr:colOff>180975</xdr:colOff>
      <xdr:row>76</xdr:row>
      <xdr:rowOff>97608</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3016774"/>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158024</xdr:rowOff>
    </xdr:from>
    <xdr:to>
      <xdr:col>69</xdr:col>
      <xdr:colOff>92075</xdr:colOff>
      <xdr:row>76</xdr:row>
      <xdr:rowOff>25763</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01677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113756</xdr:rowOff>
    </xdr:from>
    <xdr:to>
      <xdr:col>69</xdr:col>
      <xdr:colOff>142875</xdr:colOff>
      <xdr:row>76</xdr:row>
      <xdr:rowOff>43906</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28683</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05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159476</xdr:rowOff>
    </xdr:from>
    <xdr:to>
      <xdr:col>82</xdr:col>
      <xdr:colOff>158750</xdr:colOff>
      <xdr:row>76</xdr:row>
      <xdr:rowOff>89626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01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4553</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286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133350</xdr:rowOff>
    </xdr:from>
    <xdr:to>
      <xdr:col>78</xdr:col>
      <xdr:colOff>120650</xdr:colOff>
      <xdr:row>76</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73677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46808</xdr:rowOff>
    </xdr:from>
    <xdr:to>
      <xdr:col>74</xdr:col>
      <xdr:colOff>31750</xdr:colOff>
      <xdr:row>76</xdr:row>
      <xdr:rowOff>148408</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07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133185</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16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107224</xdr:rowOff>
    </xdr:from>
    <xdr:to>
      <xdr:col>69</xdr:col>
      <xdr:colOff>142875</xdr:colOff>
      <xdr:row>76</xdr:row>
      <xdr:rowOff>37374</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296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47551</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146413</xdr:rowOff>
    </xdr:from>
    <xdr:to>
      <xdr:col>65</xdr:col>
      <xdr:colOff>53975</xdr:colOff>
      <xdr:row>76</xdr:row>
      <xdr:rowOff>76563</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0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61340</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091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111140</xdr:rowOff>
    </xdr:from>
    <xdr:to>
      <xdr:col>29</xdr:col>
      <xdr:colOff>127000</xdr:colOff>
      <xdr:row>19</xdr:row>
      <xdr:rowOff>118977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44715"/>
          <a:ext cx="0" cy="1379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91054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96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118977</xdr:rowOff>
    </xdr:from>
    <xdr:to>
      <xdr:col>30</xdr:col>
      <xdr:colOff>25400</xdr:colOff>
      <xdr:row>19</xdr:row>
      <xdr:rowOff>118977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4241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26067</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8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111140</xdr:rowOff>
    </xdr:from>
    <xdr:to>
      <xdr:col>30</xdr:col>
      <xdr:colOff>25400</xdr:colOff>
      <xdr:row>11</xdr:row>
      <xdr:rowOff>111140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4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5657</xdr:rowOff>
    </xdr:from>
    <xdr:to>
      <xdr:col>29</xdr:col>
      <xdr:colOff>127000</xdr:colOff>
      <xdr:row>15</xdr:row>
      <xdr:rowOff>53369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625032"/>
          <a:ext cx="647700" cy="47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54297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6736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82220</xdr:rowOff>
    </xdr:from>
    <xdr:to>
      <xdr:col>29</xdr:col>
      <xdr:colOff>177800</xdr:colOff>
      <xdr:row>16</xdr:row>
      <xdr:rowOff>12370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701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53369</xdr:rowOff>
    </xdr:from>
    <xdr:to>
      <xdr:col>26</xdr:col>
      <xdr:colOff>50800</xdr:colOff>
      <xdr:row>16</xdr:row>
      <xdr:rowOff>51475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672744"/>
          <a:ext cx="698500" cy="1695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104688</xdr:rowOff>
    </xdr:from>
    <xdr:to>
      <xdr:col>26</xdr:col>
      <xdr:colOff>101600</xdr:colOff>
      <xdr:row>16</xdr:row>
      <xdr:rowOff>34838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240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19615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0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51475</xdr:rowOff>
    </xdr:from>
    <xdr:to>
      <xdr:col>22</xdr:col>
      <xdr:colOff>114300</xdr:colOff>
      <xdr:row>16</xdr:row>
      <xdr:rowOff>96672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842300"/>
          <a:ext cx="698500" cy="45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156253</xdr:rowOff>
    </xdr:from>
    <xdr:to>
      <xdr:col>22</xdr:col>
      <xdr:colOff>165100</xdr:colOff>
      <xdr:row>16</xdr:row>
      <xdr:rowOff>86403</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7756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96580</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5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96672</xdr:rowOff>
    </xdr:from>
    <xdr:to>
      <xdr:col>18</xdr:col>
      <xdr:colOff>177800</xdr:colOff>
      <xdr:row>16</xdr:row>
      <xdr:rowOff>145103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887497"/>
          <a:ext cx="698500" cy="48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16089</xdr:rowOff>
    </xdr:from>
    <xdr:to>
      <xdr:col>19</xdr:col>
      <xdr:colOff>38100</xdr:colOff>
      <xdr:row>16</xdr:row>
      <xdr:rowOff>117689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127866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57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40517</xdr:rowOff>
    </xdr:from>
    <xdr:to>
      <xdr:col>15</xdr:col>
      <xdr:colOff>101600</xdr:colOff>
      <xdr:row>16</xdr:row>
      <xdr:rowOff>142117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152294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60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126307</xdr:rowOff>
    </xdr:from>
    <xdr:to>
      <xdr:col>29</xdr:col>
      <xdr:colOff>177800</xdr:colOff>
      <xdr:row>15</xdr:row>
      <xdr:rowOff>56457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574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142834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419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2569</xdr:rowOff>
    </xdr:from>
    <xdr:to>
      <xdr:col>26</xdr:col>
      <xdr:colOff>101600</xdr:colOff>
      <xdr:row>15</xdr:row>
      <xdr:rowOff>104169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621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114346</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390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675</xdr:rowOff>
    </xdr:from>
    <xdr:to>
      <xdr:col>22</xdr:col>
      <xdr:colOff>165100</xdr:colOff>
      <xdr:row>16</xdr:row>
      <xdr:rowOff>102275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791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87052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7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45872</xdr:rowOff>
    </xdr:from>
    <xdr:to>
      <xdr:col>19</xdr:col>
      <xdr:colOff>38100</xdr:colOff>
      <xdr:row>16</xdr:row>
      <xdr:rowOff>147472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36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132249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94303</xdr:rowOff>
    </xdr:from>
    <xdr:to>
      <xdr:col>15</xdr:col>
      <xdr:colOff>101600</xdr:colOff>
      <xdr:row>17</xdr:row>
      <xdr:rowOff>24453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885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9230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97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98360</xdr:rowOff>
    </xdr:from>
    <xdr:to>
      <xdr:col>29</xdr:col>
      <xdr:colOff>127000</xdr:colOff>
      <xdr:row>37</xdr:row>
      <xdr:rowOff>268275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22910"/>
          <a:ext cx="0" cy="13700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240352</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65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268275</xdr:rowOff>
    </xdr:from>
    <xdr:to>
      <xdr:col>30</xdr:col>
      <xdr:colOff>25400</xdr:colOff>
      <xdr:row>37</xdr:row>
      <xdr:rowOff>268275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3929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13287</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76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98360</xdr:rowOff>
    </xdr:from>
    <xdr:to>
      <xdr:col>30</xdr:col>
      <xdr:colOff>25400</xdr:colOff>
      <xdr:row>33</xdr:row>
      <xdr:rowOff>98360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229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176410</xdr:rowOff>
    </xdr:from>
    <xdr:to>
      <xdr:col>29</xdr:col>
      <xdr:colOff>127000</xdr:colOff>
      <xdr:row>35</xdr:row>
      <xdr:rowOff>251228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6786760"/>
          <a:ext cx="647700" cy="74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310419</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57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122442</xdr:rowOff>
    </xdr:from>
    <xdr:to>
      <xdr:col>29</xdr:col>
      <xdr:colOff>177800</xdr:colOff>
      <xdr:row>35</xdr:row>
      <xdr:rowOff>224042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222522</xdr:rowOff>
    </xdr:from>
    <xdr:to>
      <xdr:col>26</xdr:col>
      <xdr:colOff>50800</xdr:colOff>
      <xdr:row>35</xdr:row>
      <xdr:rowOff>251228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6832872"/>
          <a:ext cx="698500" cy="28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99256</xdr:rowOff>
    </xdr:from>
    <xdr:to>
      <xdr:col>26</xdr:col>
      <xdr:colOff>101600</xdr:colOff>
      <xdr:row>35</xdr:row>
      <xdr:rowOff>200856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709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211033</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478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222522</xdr:rowOff>
    </xdr:from>
    <xdr:to>
      <xdr:col>22</xdr:col>
      <xdr:colOff>114300</xdr:colOff>
      <xdr:row>35</xdr:row>
      <xdr:rowOff>223534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832872"/>
          <a:ext cx="698500" cy="1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101085</xdr:rowOff>
    </xdr:from>
    <xdr:to>
      <xdr:col>22</xdr:col>
      <xdr:colOff>165100</xdr:colOff>
      <xdr:row>35</xdr:row>
      <xdr:rowOff>202685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11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212862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48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183530</xdr:rowOff>
    </xdr:from>
    <xdr:to>
      <xdr:col>18</xdr:col>
      <xdr:colOff>177800</xdr:colOff>
      <xdr:row>35</xdr:row>
      <xdr:rowOff>223534</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2908300" y="6793880"/>
          <a:ext cx="698500" cy="40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81948</xdr:rowOff>
    </xdr:from>
    <xdr:to>
      <xdr:col>19</xdr:col>
      <xdr:colOff>38100</xdr:colOff>
      <xdr:row>35</xdr:row>
      <xdr:rowOff>183548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92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193725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46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56932</xdr:rowOff>
    </xdr:from>
    <xdr:to>
      <xdr:col>15</xdr:col>
      <xdr:colOff>101600</xdr:colOff>
      <xdr:row>35</xdr:row>
      <xdr:rowOff>158532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667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168709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436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125610</xdr:rowOff>
    </xdr:from>
    <xdr:to>
      <xdr:col>29</xdr:col>
      <xdr:colOff>177800</xdr:colOff>
      <xdr:row>35</xdr:row>
      <xdr:rowOff>227210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735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97687</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70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200428</xdr:rowOff>
    </xdr:from>
    <xdr:to>
      <xdr:col>26</xdr:col>
      <xdr:colOff>101600</xdr:colOff>
      <xdr:row>35</xdr:row>
      <xdr:rowOff>302028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810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286805</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897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171722</xdr:rowOff>
    </xdr:from>
    <xdr:to>
      <xdr:col>22</xdr:col>
      <xdr:colOff>165100</xdr:colOff>
      <xdr:row>35</xdr:row>
      <xdr:rowOff>273322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782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258099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86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172734</xdr:rowOff>
    </xdr:from>
    <xdr:to>
      <xdr:col>19</xdr:col>
      <xdr:colOff>38100</xdr:colOff>
      <xdr:row>35</xdr:row>
      <xdr:rowOff>274334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783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259111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869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132730</xdr:rowOff>
    </xdr:from>
    <xdr:to>
      <xdr:col>15</xdr:col>
      <xdr:colOff>101600</xdr:colOff>
      <xdr:row>35</xdr:row>
      <xdr:rowOff>234330</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743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219107</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82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108,025
106,509
510.04
61,731,445
58,497,217
3,057,296
27,819,480
62,069,599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149530</xdr:rowOff>
    </xdr:from>
    <xdr:to>
      <xdr:col>24</xdr:col>
      <xdr:colOff>62865</xdr:colOff>
      <xdr:row>37</xdr:row>
      <xdr:rowOff>101135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3030"/>
          <a:ext cx="1270" cy="1151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104962</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44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101135</xdr:rowOff>
    </xdr:from>
    <xdr:to>
      <xdr:col>24</xdr:col>
      <xdr:colOff>152400</xdr:colOff>
      <xdr:row>37</xdr:row>
      <xdr:rowOff>101135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444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96207</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149530</xdr:rowOff>
    </xdr:from>
    <xdr:to>
      <xdr:col>24</xdr:col>
      <xdr:colOff>152400</xdr:colOff>
      <xdr:row>30</xdr:row>
      <xdr:rowOff>149530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111331</xdr:rowOff>
    </xdr:from>
    <xdr:to>
      <xdr:col>24</xdr:col>
      <xdr:colOff>63500</xdr:colOff>
      <xdr:row>35</xdr:row>
      <xdr:rowOff>19228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769181"/>
          <a:ext cx="838200" cy="25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86346</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15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107919</xdr:rowOff>
    </xdr:from>
    <xdr:to>
      <xdr:col>24</xdr:col>
      <xdr:colOff>114300</xdr:colOff>
      <xdr:row>35</xdr:row>
      <xdr:rowOff>38069</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124155</xdr:rowOff>
    </xdr:from>
    <xdr:to>
      <xdr:col>19</xdr:col>
      <xdr:colOff>177800</xdr:colOff>
      <xdr:row>35</xdr:row>
      <xdr:rowOff>19228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953455"/>
          <a:ext cx="889000" cy="6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58268</xdr:rowOff>
    </xdr:from>
    <xdr:to>
      <xdr:col>20</xdr:col>
      <xdr:colOff>38100</xdr:colOff>
      <xdr:row>35</xdr:row>
      <xdr:rowOff>159868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5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150995</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5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124155</xdr:rowOff>
    </xdr:from>
    <xdr:to>
      <xdr:col>15</xdr:col>
      <xdr:colOff>50800</xdr:colOff>
      <xdr:row>35</xdr:row>
      <xdr:rowOff>26840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953455"/>
          <a:ext cx="889000" cy="7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69721</xdr:rowOff>
    </xdr:from>
    <xdr:to>
      <xdr:col>15</xdr:col>
      <xdr:colOff>101600</xdr:colOff>
      <xdr:row>35</xdr:row>
      <xdr:rowOff>171321</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7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162448</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6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14199</xdr:rowOff>
    </xdr:from>
    <xdr:to>
      <xdr:col>10</xdr:col>
      <xdr:colOff>114300</xdr:colOff>
      <xdr:row>35</xdr:row>
      <xdr:rowOff>26840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014949"/>
          <a:ext cx="889000" cy="1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100581</xdr:rowOff>
    </xdr:from>
    <xdr:to>
      <xdr:col>10</xdr:col>
      <xdr:colOff>165100</xdr:colOff>
      <xdr:row>36</xdr:row>
      <xdr:rowOff>30731</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21858</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98844</xdr:rowOff>
    </xdr:from>
    <xdr:to>
      <xdr:col>6</xdr:col>
      <xdr:colOff>38100</xdr:colOff>
      <xdr:row>36</xdr:row>
      <xdr:rowOff>28994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0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20121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1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60531</xdr:rowOff>
    </xdr:from>
    <xdr:to>
      <xdr:col>24</xdr:col>
      <xdr:colOff>114300</xdr:colOff>
      <xdr:row>33</xdr:row>
      <xdr:rowOff>162131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71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83408</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6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139878</xdr:rowOff>
    </xdr:from>
    <xdr:to>
      <xdr:col>20</xdr:col>
      <xdr:colOff>38100</xdr:colOff>
      <xdr:row>35</xdr:row>
      <xdr:rowOff>70028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96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86555</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74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73355</xdr:rowOff>
    </xdr:from>
    <xdr:to>
      <xdr:col>15</xdr:col>
      <xdr:colOff>101600</xdr:colOff>
      <xdr:row>35</xdr:row>
      <xdr:rowOff>3505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9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20032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67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147490</xdr:rowOff>
    </xdr:from>
    <xdr:to>
      <xdr:col>10</xdr:col>
      <xdr:colOff>165100</xdr:colOff>
      <xdr:row>35</xdr:row>
      <xdr:rowOff>77640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97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94167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752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134849</xdr:rowOff>
    </xdr:from>
    <xdr:to>
      <xdr:col>6</xdr:col>
      <xdr:colOff>38100</xdr:colOff>
      <xdr:row>35</xdr:row>
      <xdr:rowOff>64999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96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81526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73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138688</xdr:rowOff>
    </xdr:from>
    <xdr:to>
      <xdr:col>24</xdr:col>
      <xdr:colOff>62865</xdr:colOff>
      <xdr:row>59</xdr:row>
      <xdr:rowOff>136728</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11188"/>
          <a:ext cx="1270" cy="154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140555</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25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136728</xdr:rowOff>
    </xdr:from>
    <xdr:to>
      <xdr:col>24</xdr:col>
      <xdr:colOff>152400</xdr:colOff>
      <xdr:row>59</xdr:row>
      <xdr:rowOff>136728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252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85365</xdr:rowOff>
    </xdr:from>
    <xdr:ext cx="534377"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8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138688</xdr:rowOff>
    </xdr:from>
    <xdr:to>
      <xdr:col>24</xdr:col>
      <xdr:colOff>152400</xdr:colOff>
      <xdr:row>50</xdr:row>
      <xdr:rowOff>138688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11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94274</xdr:rowOff>
    </xdr:from>
    <xdr:to>
      <xdr:col>24</xdr:col>
      <xdr:colOff>63500</xdr:colOff>
      <xdr:row>58</xdr:row>
      <xdr:rowOff>139406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10038374"/>
          <a:ext cx="838200" cy="4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4172</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152745</xdr:rowOff>
    </xdr:from>
    <xdr:to>
      <xdr:col>24</xdr:col>
      <xdr:colOff>114300</xdr:colOff>
      <xdr:row>56</xdr:row>
      <xdr:rowOff>82895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94274</xdr:rowOff>
    </xdr:from>
    <xdr:to>
      <xdr:col>19</xdr:col>
      <xdr:colOff>177800</xdr:colOff>
      <xdr:row>59</xdr:row>
      <xdr:rowOff>59951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10038374"/>
          <a:ext cx="889000" cy="13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149348</xdr:rowOff>
    </xdr:from>
    <xdr:to>
      <xdr:col>20</xdr:col>
      <xdr:colOff>38100</xdr:colOff>
      <xdr:row>57</xdr:row>
      <xdr:rowOff>79498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96025</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2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59951</xdr:rowOff>
    </xdr:from>
    <xdr:to>
      <xdr:col>15</xdr:col>
      <xdr:colOff>50800</xdr:colOff>
      <xdr:row>59</xdr:row>
      <xdr:rowOff>106325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175501"/>
          <a:ext cx="889000" cy="4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94125</xdr:rowOff>
    </xdr:from>
    <xdr:to>
      <xdr:col>15</xdr:col>
      <xdr:colOff>101600</xdr:colOff>
      <xdr:row>58</xdr:row>
      <xdr:rowOff>24275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6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40802</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4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106325</xdr:rowOff>
    </xdr:from>
    <xdr:to>
      <xdr:col>10</xdr:col>
      <xdr:colOff>114300</xdr:colOff>
      <xdr:row>59</xdr:row>
      <xdr:rowOff>120693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221875"/>
          <a:ext cx="889000" cy="1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109670</xdr:rowOff>
    </xdr:from>
    <xdr:to>
      <xdr:col>10</xdr:col>
      <xdr:colOff>165100</xdr:colOff>
      <xdr:row>58</xdr:row>
      <xdr:rowOff>39820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8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56347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158460</xdr:rowOff>
    </xdr:from>
    <xdr:to>
      <xdr:col>6</xdr:col>
      <xdr:colOff>38100</xdr:colOff>
      <xdr:row>58</xdr:row>
      <xdr:rowOff>88610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3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105137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88606</xdr:rowOff>
    </xdr:from>
    <xdr:to>
      <xdr:col>24</xdr:col>
      <xdr:colOff>114300</xdr:colOff>
      <xdr:row>59</xdr:row>
      <xdr:rowOff>18756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3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67033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1001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43474</xdr:rowOff>
    </xdr:from>
    <xdr:to>
      <xdr:col>20</xdr:col>
      <xdr:colOff>38100</xdr:colOff>
      <xdr:row>58</xdr:row>
      <xdr:rowOff>145074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8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136201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8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9151</xdr:rowOff>
    </xdr:from>
    <xdr:to>
      <xdr:col>15</xdr:col>
      <xdr:colOff>101600</xdr:colOff>
      <xdr:row>59</xdr:row>
      <xdr:rowOff>110751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12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101878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21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55525</xdr:rowOff>
    </xdr:from>
    <xdr:to>
      <xdr:col>10</xdr:col>
      <xdr:colOff>165100</xdr:colOff>
      <xdr:row>59</xdr:row>
      <xdr:rowOff>157125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17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148252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26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69893</xdr:rowOff>
    </xdr:from>
    <xdr:to>
      <xdr:col>6</xdr:col>
      <xdr:colOff>38100</xdr:colOff>
      <xdr:row>60</xdr:row>
      <xdr:rowOff>43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18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162620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278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133871</xdr:rowOff>
    </xdr:from>
    <xdr:to>
      <xdr:col>24</xdr:col>
      <xdr:colOff>62865</xdr:colOff>
      <xdr:row>77</xdr:row>
      <xdr:rowOff>151816</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35371"/>
          <a:ext cx="1270" cy="121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155643</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151816</xdr:rowOff>
    </xdr:from>
    <xdr:to>
      <xdr:col>24</xdr:col>
      <xdr:colOff>152400</xdr:colOff>
      <xdr:row>77</xdr:row>
      <xdr:rowOff>151816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3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80548</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1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133871</xdr:rowOff>
    </xdr:from>
    <xdr:to>
      <xdr:col>24</xdr:col>
      <xdr:colOff>152400</xdr:colOff>
      <xdr:row>70</xdr:row>
      <xdr:rowOff>133871</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3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51518</xdr:rowOff>
    </xdr:from>
    <xdr:to>
      <xdr:col>24</xdr:col>
      <xdr:colOff>63500</xdr:colOff>
      <xdr:row>76</xdr:row>
      <xdr:rowOff>85865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081718"/>
          <a:ext cx="838200" cy="3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132351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819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109474</xdr:rowOff>
    </xdr:from>
    <xdr:to>
      <xdr:col>24</xdr:col>
      <xdr:colOff>114300</xdr:colOff>
      <xdr:row>76</xdr:row>
      <xdr:rowOff>39624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296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51518</xdr:rowOff>
    </xdr:from>
    <xdr:to>
      <xdr:col>19</xdr:col>
      <xdr:colOff>177800</xdr:colOff>
      <xdr:row>76</xdr:row>
      <xdr:rowOff>58662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081718"/>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28493</xdr:rowOff>
    </xdr:from>
    <xdr:to>
      <xdr:col>20</xdr:col>
      <xdr:colOff>38100</xdr:colOff>
      <xdr:row>76</xdr:row>
      <xdr:rowOff>130093</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121220</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58662</xdr:rowOff>
    </xdr:from>
    <xdr:to>
      <xdr:col>15</xdr:col>
      <xdr:colOff>50800</xdr:colOff>
      <xdr:row>76</xdr:row>
      <xdr:rowOff>93866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088862"/>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7519</xdr:rowOff>
    </xdr:from>
    <xdr:to>
      <xdr:col>15</xdr:col>
      <xdr:colOff>101600</xdr:colOff>
      <xdr:row>76</xdr:row>
      <xdr:rowOff>109119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125645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1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30144</xdr:rowOff>
    </xdr:from>
    <xdr:to>
      <xdr:col>10</xdr:col>
      <xdr:colOff>114300</xdr:colOff>
      <xdr:row>76</xdr:row>
      <xdr:rowOff>93866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060344"/>
          <a:ext cx="889000" cy="6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160565</xdr:rowOff>
    </xdr:from>
    <xdr:to>
      <xdr:col>10</xdr:col>
      <xdr:colOff>165100</xdr:colOff>
      <xdr:row>76</xdr:row>
      <xdr:rowOff>90715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1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107243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79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26836</xdr:rowOff>
    </xdr:from>
    <xdr:to>
      <xdr:col>6</xdr:col>
      <xdr:colOff>38100</xdr:colOff>
      <xdr:row>76</xdr:row>
      <xdr:rowOff>128436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119563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4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35065</xdr:rowOff>
    </xdr:from>
    <xdr:to>
      <xdr:col>24</xdr:col>
      <xdr:colOff>114300</xdr:colOff>
      <xdr:row>76</xdr:row>
      <xdr:rowOff>136665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0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13492</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4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718</xdr:rowOff>
    </xdr:from>
    <xdr:to>
      <xdr:col>20</xdr:col>
      <xdr:colOff>38100</xdr:colOff>
      <xdr:row>76</xdr:row>
      <xdr:rowOff>102318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3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118845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80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7862</xdr:rowOff>
    </xdr:from>
    <xdr:to>
      <xdr:col>15</xdr:col>
      <xdr:colOff>101600</xdr:colOff>
      <xdr:row>76</xdr:row>
      <xdr:rowOff>109462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3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100589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13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43066</xdr:rowOff>
    </xdr:from>
    <xdr:to>
      <xdr:col>10</xdr:col>
      <xdr:colOff>165100</xdr:colOff>
      <xdr:row>76</xdr:row>
      <xdr:rowOff>144666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7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135793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165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150794</xdr:rowOff>
    </xdr:from>
    <xdr:to>
      <xdr:col>6</xdr:col>
      <xdr:colOff>38100</xdr:colOff>
      <xdr:row>76</xdr:row>
      <xdr:rowOff>80944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00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97470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78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100761</xdr:rowOff>
    </xdr:from>
    <xdr:to>
      <xdr:col>24</xdr:col>
      <xdr:colOff>62865</xdr:colOff>
      <xdr:row>99</xdr:row>
      <xdr:rowOff>36361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31261"/>
          <a:ext cx="1270" cy="1478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40188</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701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36361</xdr:rowOff>
    </xdr:from>
    <xdr:to>
      <xdr:col>24</xdr:col>
      <xdr:colOff>152400</xdr:colOff>
      <xdr:row>99</xdr:row>
      <xdr:rowOff>36361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700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47438</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06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100761</xdr:rowOff>
    </xdr:from>
    <xdr:to>
      <xdr:col>24</xdr:col>
      <xdr:colOff>152400</xdr:colOff>
      <xdr:row>90</xdr:row>
      <xdr:rowOff>100761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31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75552</xdr:rowOff>
    </xdr:from>
    <xdr:to>
      <xdr:col>24</xdr:col>
      <xdr:colOff>63500</xdr:colOff>
      <xdr:row>98</xdr:row>
      <xdr:rowOff>79463</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877652"/>
          <a:ext cx="838200" cy="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94963</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3827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72086</xdr:rowOff>
    </xdr:from>
    <xdr:to>
      <xdr:col>24</xdr:col>
      <xdr:colOff>114300</xdr:colOff>
      <xdr:row>97</xdr:row>
      <xdr:rowOff>2236</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53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79463</xdr:rowOff>
    </xdr:from>
    <xdr:to>
      <xdr:col>19</xdr:col>
      <xdr:colOff>177800</xdr:colOff>
      <xdr:row>98</xdr:row>
      <xdr:rowOff>150558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881563"/>
          <a:ext cx="889000" cy="7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163627</xdr:rowOff>
    </xdr:from>
    <xdr:to>
      <xdr:col>20</xdr:col>
      <xdr:colOff>38100</xdr:colOff>
      <xdr:row>97</xdr:row>
      <xdr:rowOff>93777</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110304</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39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122416</xdr:rowOff>
    </xdr:from>
    <xdr:to>
      <xdr:col>15</xdr:col>
      <xdr:colOff>50800</xdr:colOff>
      <xdr:row>98</xdr:row>
      <xdr:rowOff>150558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924516"/>
          <a:ext cx="889000" cy="2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65697</xdr:rowOff>
    </xdr:from>
    <xdr:to>
      <xdr:col>15</xdr:col>
      <xdr:colOff>101600</xdr:colOff>
      <xdr:row>97</xdr:row>
      <xdr:rowOff>167297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696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12374</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47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122416</xdr:rowOff>
    </xdr:from>
    <xdr:to>
      <xdr:col>10</xdr:col>
      <xdr:colOff>114300</xdr:colOff>
      <xdr:row>98</xdr:row>
      <xdr:rowOff>155854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924516"/>
          <a:ext cx="889000" cy="3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87148</xdr:rowOff>
    </xdr:from>
    <xdr:to>
      <xdr:col>10</xdr:col>
      <xdr:colOff>165100</xdr:colOff>
      <xdr:row>98</xdr:row>
      <xdr:rowOff>17298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71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33825</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493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116167</xdr:rowOff>
    </xdr:from>
    <xdr:to>
      <xdr:col>6</xdr:col>
      <xdr:colOff>38100</xdr:colOff>
      <xdr:row>98</xdr:row>
      <xdr:rowOff>46317</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74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62844</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522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24752</xdr:rowOff>
    </xdr:from>
    <xdr:to>
      <xdr:col>24</xdr:col>
      <xdr:colOff>114300</xdr:colOff>
      <xdr:row>98</xdr:row>
      <xdr:rowOff>126352</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82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3179</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80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28663</xdr:rowOff>
    </xdr:from>
    <xdr:to>
      <xdr:col>20</xdr:col>
      <xdr:colOff>38100</xdr:colOff>
      <xdr:row>98</xdr:row>
      <xdr:rowOff>130263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8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121390</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497795" y="16923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99758</xdr:rowOff>
    </xdr:from>
    <xdr:to>
      <xdr:col>15</xdr:col>
      <xdr:colOff>101600</xdr:colOff>
      <xdr:row>99</xdr:row>
      <xdr:rowOff>29908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90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21035</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99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71616</xdr:rowOff>
    </xdr:from>
    <xdr:to>
      <xdr:col>10</xdr:col>
      <xdr:colOff>165100</xdr:colOff>
      <xdr:row>99</xdr:row>
      <xdr:rowOff>1766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8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164343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96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105054</xdr:rowOff>
    </xdr:from>
    <xdr:to>
      <xdr:col>6</xdr:col>
      <xdr:colOff>38100</xdr:colOff>
      <xdr:row>99</xdr:row>
      <xdr:rowOff>35204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90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26331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99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33388</xdr:rowOff>
    </xdr:from>
    <xdr:to>
      <xdr:col>54</xdr:col>
      <xdr:colOff>189865</xdr:colOff>
      <xdr:row>34</xdr:row>
      <xdr:rowOff>140288</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48338"/>
          <a:ext cx="1270" cy="621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144115</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597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140288</xdr:rowOff>
    </xdr:from>
    <xdr:to>
      <xdr:col>55</xdr:col>
      <xdr:colOff>88900</xdr:colOff>
      <xdr:row>34</xdr:row>
      <xdr:rowOff>140288</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969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151515</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2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33388</xdr:rowOff>
    </xdr:from>
    <xdr:to>
      <xdr:col>55</xdr:col>
      <xdr:colOff>88900</xdr:colOff>
      <xdr:row>31</xdr:row>
      <xdr:rowOff>33388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48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29227</xdr:rowOff>
    </xdr:from>
    <xdr:to>
      <xdr:col>55</xdr:col>
      <xdr:colOff>0</xdr:colOff>
      <xdr:row>38</xdr:row>
      <xdr:rowOff>70617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858527"/>
          <a:ext cx="838200" cy="72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31983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5183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9106</xdr:rowOff>
    </xdr:from>
    <xdr:to>
      <xdr:col>55</xdr:col>
      <xdr:colOff>50800</xdr:colOff>
      <xdr:row>33</xdr:row>
      <xdr:rowOff>110706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566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70617</xdr:rowOff>
    </xdr:from>
    <xdr:to>
      <xdr:col>50</xdr:col>
      <xdr:colOff>114300</xdr:colOff>
      <xdr:row>38</xdr:row>
      <xdr:rowOff>127036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585717"/>
          <a:ext cx="889000" cy="5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54323</xdr:rowOff>
    </xdr:from>
    <xdr:to>
      <xdr:col>50</xdr:col>
      <xdr:colOff>165100</xdr:colOff>
      <xdr:row>37</xdr:row>
      <xdr:rowOff>155923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9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1000</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7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111582</xdr:rowOff>
    </xdr:from>
    <xdr:to>
      <xdr:col>45</xdr:col>
      <xdr:colOff>177800</xdr:colOff>
      <xdr:row>38</xdr:row>
      <xdr:rowOff>127036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626682"/>
          <a:ext cx="889000" cy="1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74139</xdr:rowOff>
    </xdr:from>
    <xdr:to>
      <xdr:col>46</xdr:col>
      <xdr:colOff>38100</xdr:colOff>
      <xdr:row>38</xdr:row>
      <xdr:rowOff>4289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20816</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9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111582</xdr:rowOff>
    </xdr:from>
    <xdr:to>
      <xdr:col>41</xdr:col>
      <xdr:colOff>50800</xdr:colOff>
      <xdr:row>38</xdr:row>
      <xdr:rowOff>128531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972300" y="6626682"/>
          <a:ext cx="889000" cy="1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80520</xdr:rowOff>
    </xdr:from>
    <xdr:to>
      <xdr:col>41</xdr:col>
      <xdr:colOff>101600</xdr:colOff>
      <xdr:row>38</xdr:row>
      <xdr:rowOff>10671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4241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27197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9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103067</xdr:rowOff>
    </xdr:from>
    <xdr:to>
      <xdr:col>36</xdr:col>
      <xdr:colOff>165100</xdr:colOff>
      <xdr:row>38</xdr:row>
      <xdr:rowOff>33217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44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49744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05111" y="6221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149877</xdr:rowOff>
    </xdr:from>
    <xdr:to>
      <xdr:col>55</xdr:col>
      <xdr:colOff>50800</xdr:colOff>
      <xdr:row>34</xdr:row>
      <xdr:rowOff>80027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80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64804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72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19817</xdr:rowOff>
    </xdr:from>
    <xdr:to>
      <xdr:col>50</xdr:col>
      <xdr:colOff>165100</xdr:colOff>
      <xdr:row>38</xdr:row>
      <xdr:rowOff>121417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3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112544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62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76236</xdr:rowOff>
    </xdr:from>
    <xdr:to>
      <xdr:col>46</xdr:col>
      <xdr:colOff>38100</xdr:colOff>
      <xdr:row>39</xdr:row>
      <xdr:rowOff>6386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9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168963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68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60782</xdr:rowOff>
    </xdr:from>
    <xdr:to>
      <xdr:col>41</xdr:col>
      <xdr:colOff>101600</xdr:colOff>
      <xdr:row>38</xdr:row>
      <xdr:rowOff>162382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7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153509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66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77731</xdr:rowOff>
    </xdr:from>
    <xdr:to>
      <xdr:col>36</xdr:col>
      <xdr:colOff>165100</xdr:colOff>
      <xdr:row>39</xdr:row>
      <xdr:rowOff>7881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59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170458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05111" y="668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157391</xdr:rowOff>
    </xdr:from>
    <xdr:to>
      <xdr:col>54</xdr:col>
      <xdr:colOff>189865</xdr:colOff>
      <xdr:row>59</xdr:row>
      <xdr:rowOff>64415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558441"/>
          <a:ext cx="1270" cy="1621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68242</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8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64415</xdr:rowOff>
    </xdr:from>
    <xdr:to>
      <xdr:col>55</xdr:col>
      <xdr:colOff>88900</xdr:colOff>
      <xdr:row>59</xdr:row>
      <xdr:rowOff>64415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79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104068</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33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157391</xdr:rowOff>
    </xdr:from>
    <xdr:to>
      <xdr:col>55</xdr:col>
      <xdr:colOff>88900</xdr:colOff>
      <xdr:row>49</xdr:row>
      <xdr:rowOff>157391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55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148209</xdr:rowOff>
    </xdr:from>
    <xdr:to>
      <xdr:col>55</xdr:col>
      <xdr:colOff>0</xdr:colOff>
      <xdr:row>57</xdr:row>
      <xdr:rowOff>123317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235059"/>
          <a:ext cx="838200" cy="66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159326</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176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136449</xdr:rowOff>
    </xdr:from>
    <xdr:to>
      <xdr:col>55</xdr:col>
      <xdr:colOff>50800</xdr:colOff>
      <xdr:row>56</xdr:row>
      <xdr:rowOff>66599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6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148209</xdr:rowOff>
    </xdr:from>
    <xdr:to>
      <xdr:col>50</xdr:col>
      <xdr:colOff>114300</xdr:colOff>
      <xdr:row>55</xdr:row>
      <xdr:rowOff>135458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235059"/>
          <a:ext cx="889000" cy="33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145402</xdr:rowOff>
    </xdr:from>
    <xdr:to>
      <xdr:col>50</xdr:col>
      <xdr:colOff>165100</xdr:colOff>
      <xdr:row>56</xdr:row>
      <xdr:rowOff>75552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57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66679</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66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135458</xdr:rowOff>
    </xdr:from>
    <xdr:to>
      <xdr:col>45</xdr:col>
      <xdr:colOff>177800</xdr:colOff>
      <xdr:row>55</xdr:row>
      <xdr:rowOff>156934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565208"/>
          <a:ext cx="889000" cy="2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39840</xdr:rowOff>
    </xdr:from>
    <xdr:to>
      <xdr:col>46</xdr:col>
      <xdr:colOff>38100</xdr:colOff>
      <xdr:row>56</xdr:row>
      <xdr:rowOff>141440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132567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130328</xdr:rowOff>
    </xdr:from>
    <xdr:to>
      <xdr:col>41</xdr:col>
      <xdr:colOff>50800</xdr:colOff>
      <xdr:row>55</xdr:row>
      <xdr:rowOff>156934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388628"/>
          <a:ext cx="889000" cy="19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17081</xdr:rowOff>
    </xdr:from>
    <xdr:to>
      <xdr:col>41</xdr:col>
      <xdr:colOff>101600</xdr:colOff>
      <xdr:row>56</xdr:row>
      <xdr:rowOff>118681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109808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1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51536</xdr:rowOff>
    </xdr:from>
    <xdr:to>
      <xdr:col>36</xdr:col>
      <xdr:colOff>165100</xdr:colOff>
      <xdr:row>56</xdr:row>
      <xdr:rowOff>153136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5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144263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4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72517</xdr:rowOff>
    </xdr:from>
    <xdr:to>
      <xdr:col>55</xdr:col>
      <xdr:colOff>50800</xdr:colOff>
      <xdr:row>58</xdr:row>
      <xdr:rowOff>2667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4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50944</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97409</xdr:rowOff>
    </xdr:from>
    <xdr:to>
      <xdr:col>50</xdr:col>
      <xdr:colOff>165100</xdr:colOff>
      <xdr:row>54</xdr:row>
      <xdr:rowOff>27559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18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44086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8959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84658</xdr:rowOff>
    </xdr:from>
    <xdr:to>
      <xdr:col>46</xdr:col>
      <xdr:colOff>38100</xdr:colOff>
      <xdr:row>56</xdr:row>
      <xdr:rowOff>14808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1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31335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28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106134</xdr:rowOff>
    </xdr:from>
    <xdr:to>
      <xdr:col>41</xdr:col>
      <xdr:colOff>101600</xdr:colOff>
      <xdr:row>56</xdr:row>
      <xdr:rowOff>36284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3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52811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31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79528</xdr:rowOff>
    </xdr:from>
    <xdr:to>
      <xdr:col>36</xdr:col>
      <xdr:colOff>165100</xdr:colOff>
      <xdr:row>55</xdr:row>
      <xdr:rowOff>9678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3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26205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11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xdr:rowOff>
    </xdr:from>
    <xdr:to>
      <xdr:col>54</xdr:col>
      <xdr:colOff>189865</xdr:colOff>
      <xdr:row>78</xdr:row>
      <xdr:rowOff>152406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01506"/>
          <a:ext cx="127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156233</xdr:rowOff>
    </xdr:from>
    <xdr:ext cx="469744"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2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152406</xdr:rowOff>
    </xdr:from>
    <xdr:to>
      <xdr:col>55</xdr:col>
      <xdr:colOff>88900</xdr:colOff>
      <xdr:row>78</xdr:row>
      <xdr:rowOff>152406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25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118133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xdr:rowOff>
    </xdr:from>
    <xdr:to>
      <xdr:col>55</xdr:col>
      <xdr:colOff>88900</xdr:colOff>
      <xdr:row>70</xdr:row>
      <xdr:rowOff>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01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34010</xdr:rowOff>
    </xdr:from>
    <xdr:to>
      <xdr:col>55</xdr:col>
      <xdr:colOff>0</xdr:colOff>
      <xdr:row>77</xdr:row>
      <xdr:rowOff>24961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892760"/>
          <a:ext cx="838200" cy="33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163670</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0224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140793</xdr:rowOff>
    </xdr:from>
    <xdr:to>
      <xdr:col>55</xdr:col>
      <xdr:colOff>50800</xdr:colOff>
      <xdr:row>77</xdr:row>
      <xdr:rowOff>70943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17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34010</xdr:rowOff>
    </xdr:from>
    <xdr:to>
      <xdr:col>50</xdr:col>
      <xdr:colOff>114300</xdr:colOff>
      <xdr:row>75</xdr:row>
      <xdr:rowOff>136576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892760"/>
          <a:ext cx="889000" cy="10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60173</xdr:rowOff>
    </xdr:from>
    <xdr:to>
      <xdr:col>50</xdr:col>
      <xdr:colOff>165100</xdr:colOff>
      <xdr:row>77</xdr:row>
      <xdr:rowOff>161773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261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152900</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35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136576</xdr:rowOff>
    </xdr:from>
    <xdr:to>
      <xdr:col>45</xdr:col>
      <xdr:colOff>177800</xdr:colOff>
      <xdr:row>76</xdr:row>
      <xdr:rowOff>60891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995326"/>
          <a:ext cx="889000" cy="9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105263</xdr:rowOff>
    </xdr:from>
    <xdr:to>
      <xdr:col>46</xdr:col>
      <xdr:colOff>38100</xdr:colOff>
      <xdr:row>78</xdr:row>
      <xdr:rowOff>35413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0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26540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39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112496</xdr:rowOff>
    </xdr:from>
    <xdr:to>
      <xdr:col>41</xdr:col>
      <xdr:colOff>50800</xdr:colOff>
      <xdr:row>76</xdr:row>
      <xdr:rowOff>60891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971246"/>
          <a:ext cx="889000" cy="11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47237</xdr:rowOff>
    </xdr:from>
    <xdr:to>
      <xdr:col>41</xdr:col>
      <xdr:colOff>101600</xdr:colOff>
      <xdr:row>77</xdr:row>
      <xdr:rowOff>148837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24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139964</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34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4871</xdr:rowOff>
    </xdr:from>
    <xdr:to>
      <xdr:col>36</xdr:col>
      <xdr:colOff>165100</xdr:colOff>
      <xdr:row>77</xdr:row>
      <xdr:rowOff>106471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06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97598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145611</xdr:rowOff>
    </xdr:from>
    <xdr:to>
      <xdr:col>55</xdr:col>
      <xdr:colOff>50800</xdr:colOff>
      <xdr:row>77</xdr:row>
      <xdr:rowOff>75761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17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124038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5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154660</xdr:rowOff>
    </xdr:from>
    <xdr:to>
      <xdr:col>50</xdr:col>
      <xdr:colOff>165100</xdr:colOff>
      <xdr:row>75</xdr:row>
      <xdr:rowOff>84810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84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101337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61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85776</xdr:rowOff>
    </xdr:from>
    <xdr:to>
      <xdr:col>46</xdr:col>
      <xdr:colOff>38100</xdr:colOff>
      <xdr:row>76</xdr:row>
      <xdr:rowOff>15926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94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32453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71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10091</xdr:rowOff>
    </xdr:from>
    <xdr:to>
      <xdr:col>41</xdr:col>
      <xdr:colOff>101600</xdr:colOff>
      <xdr:row>76</xdr:row>
      <xdr:rowOff>111691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04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128217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81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61696</xdr:rowOff>
    </xdr:from>
    <xdr:to>
      <xdr:col>36</xdr:col>
      <xdr:colOff>165100</xdr:colOff>
      <xdr:row>75</xdr:row>
      <xdr:rowOff>163295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204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8373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69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168300</xdr:rowOff>
    </xdr:from>
    <xdr:to>
      <xdr:col>54</xdr:col>
      <xdr:colOff>189865</xdr:colOff>
      <xdr:row>98</xdr:row>
      <xdr:rowOff>75298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598800"/>
          <a:ext cx="1270" cy="1278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79125</xdr:rowOff>
    </xdr:from>
    <xdr:ext cx="534377"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88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75298</xdr:rowOff>
    </xdr:from>
    <xdr:to>
      <xdr:col>55</xdr:col>
      <xdr:colOff>88900</xdr:colOff>
      <xdr:row>98</xdr:row>
      <xdr:rowOff>75298</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877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114977</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37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168300</xdr:rowOff>
    </xdr:from>
    <xdr:to>
      <xdr:col>55</xdr:col>
      <xdr:colOff>88900</xdr:colOff>
      <xdr:row>90</xdr:row>
      <xdr:rowOff>168300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59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79387</xdr:rowOff>
    </xdr:from>
    <xdr:to>
      <xdr:col>55</xdr:col>
      <xdr:colOff>0</xdr:colOff>
      <xdr:row>97</xdr:row>
      <xdr:rowOff>88951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367137"/>
          <a:ext cx="838200" cy="3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45471</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333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22594</xdr:rowOff>
    </xdr:from>
    <xdr:to>
      <xdr:col>55</xdr:col>
      <xdr:colOff>50800</xdr:colOff>
      <xdr:row>96</xdr:row>
      <xdr:rowOff>124194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481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79387</xdr:rowOff>
    </xdr:from>
    <xdr:to>
      <xdr:col>50</xdr:col>
      <xdr:colOff>114300</xdr:colOff>
      <xdr:row>96</xdr:row>
      <xdr:rowOff>170066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367137"/>
          <a:ext cx="889000" cy="26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121692</xdr:rowOff>
    </xdr:from>
    <xdr:to>
      <xdr:col>50</xdr:col>
      <xdr:colOff>165100</xdr:colOff>
      <xdr:row>96</xdr:row>
      <xdr:rowOff>51842</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409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42969</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0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170066</xdr:rowOff>
    </xdr:from>
    <xdr:to>
      <xdr:col>45</xdr:col>
      <xdr:colOff>177800</xdr:colOff>
      <xdr:row>97</xdr:row>
      <xdr:rowOff>73634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629266"/>
          <a:ext cx="889000" cy="7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15367</xdr:rowOff>
    </xdr:from>
    <xdr:to>
      <xdr:col>46</xdr:col>
      <xdr:colOff>38100</xdr:colOff>
      <xdr:row>96</xdr:row>
      <xdr:rowOff>116967</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133494</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24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73634</xdr:rowOff>
    </xdr:from>
    <xdr:to>
      <xdr:col>41</xdr:col>
      <xdr:colOff>50800</xdr:colOff>
      <xdr:row>98</xdr:row>
      <xdr:rowOff>2705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04284"/>
          <a:ext cx="889000" cy="10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50164</xdr:rowOff>
    </xdr:from>
    <xdr:to>
      <xdr:col>41</xdr:col>
      <xdr:colOff>101600</xdr:colOff>
      <xdr:row>96</xdr:row>
      <xdr:rowOff>151764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509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168291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28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113754</xdr:rowOff>
    </xdr:from>
    <xdr:to>
      <xdr:col>36</xdr:col>
      <xdr:colOff>165100</xdr:colOff>
      <xdr:row>97</xdr:row>
      <xdr:rowOff>43904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57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60431</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34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38151</xdr:rowOff>
    </xdr:from>
    <xdr:to>
      <xdr:col>55</xdr:col>
      <xdr:colOff>50800</xdr:colOff>
      <xdr:row>97</xdr:row>
      <xdr:rowOff>139751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16578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64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28587</xdr:rowOff>
    </xdr:from>
    <xdr:to>
      <xdr:col>50</xdr:col>
      <xdr:colOff>165100</xdr:colOff>
      <xdr:row>95</xdr:row>
      <xdr:rowOff>130187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31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146714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09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119266</xdr:rowOff>
    </xdr:from>
    <xdr:to>
      <xdr:col>46</xdr:col>
      <xdr:colOff>38100</xdr:colOff>
      <xdr:row>97</xdr:row>
      <xdr:rowOff>49416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57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40543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67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22834</xdr:rowOff>
    </xdr:from>
    <xdr:to>
      <xdr:col>41</xdr:col>
      <xdr:colOff>101600</xdr:colOff>
      <xdr:row>97</xdr:row>
      <xdr:rowOff>124434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5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115561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74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123355</xdr:rowOff>
    </xdr:from>
    <xdr:to>
      <xdr:col>36</xdr:col>
      <xdr:colOff>165100</xdr:colOff>
      <xdr:row>98</xdr:row>
      <xdr:rowOff>53505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5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44632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4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145453</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17503"/>
          <a:ext cx="1269" cy="1613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92130</xdr:rowOff>
    </xdr:from>
    <xdr:ext cx="534377"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89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145453</xdr:rowOff>
    </xdr:from>
    <xdr:to>
      <xdr:col>86</xdr:col>
      <xdr:colOff>25400</xdr:colOff>
      <xdr:row>29</xdr:row>
      <xdr:rowOff>145453</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17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155169</xdr:rowOff>
    </xdr:from>
    <xdr:to>
      <xdr:col>85</xdr:col>
      <xdr:colOff>127000</xdr:colOff>
      <xdr:row>39</xdr:row>
      <xdr:rowOff>13856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70269"/>
          <a:ext cx="838200" cy="3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23233</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66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356</xdr:rowOff>
    </xdr:from>
    <xdr:to>
      <xdr:col>85</xdr:col>
      <xdr:colOff>177800</xdr:colOff>
      <xdr:row>38</xdr:row>
      <xdr:rowOff>101956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1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99543</xdr:rowOff>
    </xdr:from>
    <xdr:to>
      <xdr:col>81</xdr:col>
      <xdr:colOff>50800</xdr:colOff>
      <xdr:row>38</xdr:row>
      <xdr:rowOff>155169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14643"/>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19748</xdr:rowOff>
    </xdr:from>
    <xdr:to>
      <xdr:col>81</xdr:col>
      <xdr:colOff>101600</xdr:colOff>
      <xdr:row>38</xdr:row>
      <xdr:rowOff>121348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137875</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99543</xdr:rowOff>
    </xdr:from>
    <xdr:to>
      <xdr:col>76</xdr:col>
      <xdr:colOff>114300</xdr:colOff>
      <xdr:row>38</xdr:row>
      <xdr:rowOff>162408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14643"/>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80023</xdr:rowOff>
    </xdr:from>
    <xdr:to>
      <xdr:col>76</xdr:col>
      <xdr:colOff>165100</xdr:colOff>
      <xdr:row>39</xdr:row>
      <xdr:rowOff>10173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9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1300</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6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162408</xdr:rowOff>
    </xdr:from>
    <xdr:to>
      <xdr:col>71</xdr:col>
      <xdr:colOff>177800</xdr:colOff>
      <xdr:row>39</xdr:row>
      <xdr:rowOff>39268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77508"/>
          <a:ext cx="889000" cy="48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95491</xdr:rowOff>
    </xdr:from>
    <xdr:to>
      <xdr:col>72</xdr:col>
      <xdr:colOff>38100</xdr:colOff>
      <xdr:row>39</xdr:row>
      <xdr:rowOff>25641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1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42168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38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64059</xdr:rowOff>
    </xdr:from>
    <xdr:to>
      <xdr:col>67</xdr:col>
      <xdr:colOff>101600</xdr:colOff>
      <xdr:row>38</xdr:row>
      <xdr:rowOff>165659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7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10736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3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134506</xdr:rowOff>
    </xdr:from>
    <xdr:to>
      <xdr:col>85</xdr:col>
      <xdr:colOff>177800</xdr:colOff>
      <xdr:row>39</xdr:row>
      <xdr:rowOff>64656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4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49433</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645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104369</xdr:rowOff>
    </xdr:from>
    <xdr:to>
      <xdr:col>81</xdr:col>
      <xdr:colOff>101600</xdr:colOff>
      <xdr:row>39</xdr:row>
      <xdr:rowOff>34519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1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25646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71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48743</xdr:rowOff>
    </xdr:from>
    <xdr:to>
      <xdr:col>76</xdr:col>
      <xdr:colOff>165100</xdr:colOff>
      <xdr:row>38</xdr:row>
      <xdr:rowOff>150343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166870</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33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111608</xdr:rowOff>
    </xdr:from>
    <xdr:to>
      <xdr:col>72</xdr:col>
      <xdr:colOff>38100</xdr:colOff>
      <xdr:row>39</xdr:row>
      <xdr:rowOff>41758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32885</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1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159918</xdr:rowOff>
    </xdr:from>
    <xdr:to>
      <xdr:col>67</xdr:col>
      <xdr:colOff>101600</xdr:colOff>
      <xdr:row>39</xdr:row>
      <xdr:rowOff>90068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81195</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7677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71634</xdr:rowOff>
    </xdr:from>
    <xdr:to>
      <xdr:col>85</xdr:col>
      <xdr:colOff>126364</xdr:colOff>
      <xdr:row>79</xdr:row>
      <xdr:rowOff>33096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244584"/>
          <a:ext cx="1269" cy="1333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36923</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58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33096</xdr:rowOff>
    </xdr:from>
    <xdr:to>
      <xdr:col>86</xdr:col>
      <xdr:colOff>25400</xdr:colOff>
      <xdr:row>79</xdr:row>
      <xdr:rowOff>33096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577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18311</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201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71634</xdr:rowOff>
    </xdr:from>
    <xdr:to>
      <xdr:col>86</xdr:col>
      <xdr:colOff>25400</xdr:colOff>
      <xdr:row>71</xdr:row>
      <xdr:rowOff>71634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244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160693</xdr:rowOff>
    </xdr:from>
    <xdr:to>
      <xdr:col>85</xdr:col>
      <xdr:colOff>127000</xdr:colOff>
      <xdr:row>77</xdr:row>
      <xdr:rowOff>46983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3190893"/>
          <a:ext cx="838200" cy="5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52855</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911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29978</xdr:rowOff>
    </xdr:from>
    <xdr:to>
      <xdr:col>85</xdr:col>
      <xdr:colOff>177800</xdr:colOff>
      <xdr:row>76</xdr:row>
      <xdr:rowOff>131578</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46983</xdr:rowOff>
    </xdr:from>
    <xdr:to>
      <xdr:col>81</xdr:col>
      <xdr:colOff>50800</xdr:colOff>
      <xdr:row>77</xdr:row>
      <xdr:rowOff>50070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3248633"/>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16490</xdr:rowOff>
    </xdr:from>
    <xdr:to>
      <xdr:col>81</xdr:col>
      <xdr:colOff>101600</xdr:colOff>
      <xdr:row>76</xdr:row>
      <xdr:rowOff>118090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30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134618</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8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50070</xdr:rowOff>
    </xdr:from>
    <xdr:to>
      <xdr:col>76</xdr:col>
      <xdr:colOff>114300</xdr:colOff>
      <xdr:row>77</xdr:row>
      <xdr:rowOff>71786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3251720"/>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171138</xdr:rowOff>
    </xdr:from>
    <xdr:to>
      <xdr:col>76</xdr:col>
      <xdr:colOff>165100</xdr:colOff>
      <xdr:row>76</xdr:row>
      <xdr:rowOff>101288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302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117816</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80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71786</xdr:rowOff>
    </xdr:from>
    <xdr:to>
      <xdr:col>71</xdr:col>
      <xdr:colOff>177800</xdr:colOff>
      <xdr:row>77</xdr:row>
      <xdr:rowOff>83483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3273436"/>
          <a:ext cx="8890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20796</xdr:rowOff>
    </xdr:from>
    <xdr:to>
      <xdr:col>72</xdr:col>
      <xdr:colOff>38100</xdr:colOff>
      <xdr:row>76</xdr:row>
      <xdr:rowOff>122396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305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138923</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82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23825</xdr:rowOff>
    </xdr:from>
    <xdr:to>
      <xdr:col>67</xdr:col>
      <xdr:colOff>101600</xdr:colOff>
      <xdr:row>76</xdr:row>
      <xdr:rowOff>125425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30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141952</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82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109893</xdr:rowOff>
    </xdr:from>
    <xdr:to>
      <xdr:col>85</xdr:col>
      <xdr:colOff>177800</xdr:colOff>
      <xdr:row>77</xdr:row>
      <xdr:rowOff>40043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14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88320</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311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167633</xdr:rowOff>
    </xdr:from>
    <xdr:to>
      <xdr:col>81</xdr:col>
      <xdr:colOff>101600</xdr:colOff>
      <xdr:row>77</xdr:row>
      <xdr:rowOff>97783</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19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88910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29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170720</xdr:rowOff>
    </xdr:from>
    <xdr:to>
      <xdr:col>76</xdr:col>
      <xdr:colOff>165100</xdr:colOff>
      <xdr:row>77</xdr:row>
      <xdr:rowOff>100870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2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91997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29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20986</xdr:rowOff>
    </xdr:from>
    <xdr:to>
      <xdr:col>72</xdr:col>
      <xdr:colOff>38100</xdr:colOff>
      <xdr:row>77</xdr:row>
      <xdr:rowOff>122586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322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113713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31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32683</xdr:rowOff>
    </xdr:from>
    <xdr:to>
      <xdr:col>67</xdr:col>
      <xdr:colOff>101600</xdr:colOff>
      <xdr:row>77</xdr:row>
      <xdr:rowOff>134283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23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125410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32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49701</xdr:rowOff>
    </xdr:from>
    <xdr:to>
      <xdr:col>85</xdr:col>
      <xdr:colOff>126364</xdr:colOff>
      <xdr:row>98</xdr:row>
      <xdr:rowOff>132224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51651"/>
          <a:ext cx="1269" cy="1282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136051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38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132224</xdr:rowOff>
    </xdr:from>
    <xdr:to>
      <xdr:col>86</xdr:col>
      <xdr:colOff>25400</xdr:colOff>
      <xdr:row>98</xdr:row>
      <xdr:rowOff>132224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4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167828</xdr:rowOff>
    </xdr:from>
    <xdr:ext cx="534377"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42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49701</xdr:rowOff>
    </xdr:from>
    <xdr:to>
      <xdr:col>86</xdr:col>
      <xdr:colOff>25400</xdr:colOff>
      <xdr:row>91</xdr:row>
      <xdr:rowOff>49701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51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152113</xdr:rowOff>
    </xdr:from>
    <xdr:to>
      <xdr:col>85</xdr:col>
      <xdr:colOff>127000</xdr:colOff>
      <xdr:row>96</xdr:row>
      <xdr:rowOff>170926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268413"/>
          <a:ext cx="838200" cy="36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89465</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377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66588</xdr:rowOff>
    </xdr:from>
    <xdr:to>
      <xdr:col>85</xdr:col>
      <xdr:colOff>177800</xdr:colOff>
      <xdr:row>96</xdr:row>
      <xdr:rowOff>168188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52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152113</xdr:rowOff>
    </xdr:from>
    <xdr:to>
      <xdr:col>81</xdr:col>
      <xdr:colOff>50800</xdr:colOff>
      <xdr:row>95</xdr:row>
      <xdr:rowOff>168756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268413"/>
          <a:ext cx="889000" cy="18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170190</xdr:rowOff>
    </xdr:from>
    <xdr:to>
      <xdr:col>81</xdr:col>
      <xdr:colOff>101600</xdr:colOff>
      <xdr:row>97</xdr:row>
      <xdr:rowOff>100340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6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91467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7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66114</xdr:rowOff>
    </xdr:from>
    <xdr:to>
      <xdr:col>76</xdr:col>
      <xdr:colOff>114300</xdr:colOff>
      <xdr:row>95</xdr:row>
      <xdr:rowOff>168756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353864"/>
          <a:ext cx="889000" cy="10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119075</xdr:rowOff>
    </xdr:from>
    <xdr:to>
      <xdr:col>76</xdr:col>
      <xdr:colOff>165100</xdr:colOff>
      <xdr:row>97</xdr:row>
      <xdr:rowOff>49225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5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40352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67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41013</xdr:rowOff>
    </xdr:from>
    <xdr:to>
      <xdr:col>71</xdr:col>
      <xdr:colOff>177800</xdr:colOff>
      <xdr:row>95</xdr:row>
      <xdr:rowOff>66114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157313"/>
          <a:ext cx="889000" cy="19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128150</xdr:rowOff>
    </xdr:from>
    <xdr:to>
      <xdr:col>72</xdr:col>
      <xdr:colOff>38100</xdr:colOff>
      <xdr:row>97</xdr:row>
      <xdr:rowOff>58300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5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49427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68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84854</xdr:rowOff>
    </xdr:from>
    <xdr:to>
      <xdr:col>67</xdr:col>
      <xdr:colOff>101600</xdr:colOff>
      <xdr:row>97</xdr:row>
      <xdr:rowOff>15004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54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6131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63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120126</xdr:rowOff>
    </xdr:from>
    <xdr:to>
      <xdr:col>85</xdr:col>
      <xdr:colOff>177800</xdr:colOff>
      <xdr:row>97</xdr:row>
      <xdr:rowOff>50276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57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98553</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55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101313</xdr:rowOff>
    </xdr:from>
    <xdr:to>
      <xdr:col>81</xdr:col>
      <xdr:colOff>101600</xdr:colOff>
      <xdr:row>95</xdr:row>
      <xdr:rowOff>31463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21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47990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59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117956</xdr:rowOff>
    </xdr:from>
    <xdr:to>
      <xdr:col>76</xdr:col>
      <xdr:colOff>165100</xdr:colOff>
      <xdr:row>96</xdr:row>
      <xdr:rowOff>48106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40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64633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180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15314</xdr:rowOff>
    </xdr:from>
    <xdr:to>
      <xdr:col>72</xdr:col>
      <xdr:colOff>38100</xdr:colOff>
      <xdr:row>95</xdr:row>
      <xdr:rowOff>116914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30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133441</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07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161663</xdr:rowOff>
    </xdr:from>
    <xdr:to>
      <xdr:col>67</xdr:col>
      <xdr:colOff>101600</xdr:colOff>
      <xdr:row>94</xdr:row>
      <xdr:rowOff>91813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10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108340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588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29428</xdr:rowOff>
    </xdr:from>
    <xdr:to>
      <xdr:col>116</xdr:col>
      <xdr:colOff>62864</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344378"/>
          <a:ext cx="1269" cy="1441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147555</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11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29428</xdr:rowOff>
    </xdr:from>
    <xdr:to>
      <xdr:col>116</xdr:col>
      <xdr:colOff>152400</xdr:colOff>
      <xdr:row>31</xdr:row>
      <xdr:rowOff>29428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344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19195</xdr:rowOff>
    </xdr:from>
    <xdr:to>
      <xdr:col>116</xdr:col>
      <xdr:colOff>63500</xdr:colOff>
      <xdr:row>39</xdr:row>
      <xdr:rowOff>56315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362845"/>
          <a:ext cx="838200" cy="38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112829</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45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134402</xdr:rowOff>
    </xdr:from>
    <xdr:to>
      <xdr:col>116</xdr:col>
      <xdr:colOff>114300</xdr:colOff>
      <xdr:row>38</xdr:row>
      <xdr:rowOff>64553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47805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52723</xdr:rowOff>
    </xdr:from>
    <xdr:to>
      <xdr:col>111</xdr:col>
      <xdr:colOff>177800</xdr:colOff>
      <xdr:row>39</xdr:row>
      <xdr:rowOff>56315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739273"/>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51018</xdr:rowOff>
    </xdr:from>
    <xdr:to>
      <xdr:col>112</xdr:col>
      <xdr:colOff>38100</xdr:colOff>
      <xdr:row>38</xdr:row>
      <xdr:rowOff>152618</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169145</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34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52723</xdr:rowOff>
    </xdr:from>
    <xdr:to>
      <xdr:col>107</xdr:col>
      <xdr:colOff>50800</xdr:colOff>
      <xdr:row>39</xdr:row>
      <xdr:rowOff>59037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9545300" y="6739273"/>
          <a:ext cx="889000" cy="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54284</xdr:rowOff>
    </xdr:from>
    <xdr:to>
      <xdr:col>107</xdr:col>
      <xdr:colOff>101600</xdr:colOff>
      <xdr:row>38</xdr:row>
      <xdr:rowOff>155884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6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961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344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59037</xdr:rowOff>
    </xdr:from>
    <xdr:to>
      <xdr:col>102</xdr:col>
      <xdr:colOff>114300</xdr:colOff>
      <xdr:row>39</xdr:row>
      <xdr:rowOff>60452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745587"/>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48296</xdr:rowOff>
    </xdr:from>
    <xdr:to>
      <xdr:col>102</xdr:col>
      <xdr:colOff>165100</xdr:colOff>
      <xdr:row>38</xdr:row>
      <xdr:rowOff>149896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6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166423</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33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63427</xdr:rowOff>
    </xdr:from>
    <xdr:to>
      <xdr:col>98</xdr:col>
      <xdr:colOff>38100</xdr:colOff>
      <xdr:row>38</xdr:row>
      <xdr:rowOff>165027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10105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35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139845</xdr:rowOff>
    </xdr:from>
    <xdr:to>
      <xdr:col>116</xdr:col>
      <xdr:colOff>114300</xdr:colOff>
      <xdr:row>37</xdr:row>
      <xdr:rowOff>69995</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31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162722</xdr:rowOff>
    </xdr:from>
    <xdr:ext cx="469744"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16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5515</xdr:rowOff>
    </xdr:from>
    <xdr:to>
      <xdr:col>112</xdr:col>
      <xdr:colOff>38100</xdr:colOff>
      <xdr:row>39</xdr:row>
      <xdr:rowOff>107115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9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98242</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4017" y="67847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1923</xdr:rowOff>
    </xdr:from>
    <xdr:to>
      <xdr:col>107</xdr:col>
      <xdr:colOff>101600</xdr:colOff>
      <xdr:row>39</xdr:row>
      <xdr:rowOff>103523</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8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94650</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5017" y="6781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8237</xdr:rowOff>
    </xdr:from>
    <xdr:to>
      <xdr:col>102</xdr:col>
      <xdr:colOff>165100</xdr:colOff>
      <xdr:row>39</xdr:row>
      <xdr:rowOff>109837</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100964</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6017" y="6787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9652</xdr:rowOff>
    </xdr:from>
    <xdr:to>
      <xdr:col>98</xdr:col>
      <xdr:colOff>38100</xdr:colOff>
      <xdr:row>39</xdr:row>
      <xdr:rowOff>111252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9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102379</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7017" y="6788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98689</xdr:rowOff>
    </xdr:from>
    <xdr:to>
      <xdr:col>116</xdr:col>
      <xdr:colOff>62864</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842639"/>
          <a:ext cx="1269" cy="1241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45366</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61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98689</xdr:rowOff>
    </xdr:from>
    <xdr:to>
      <xdr:col>116</xdr:col>
      <xdr:colOff>152400</xdr:colOff>
      <xdr:row>51</xdr:row>
      <xdr:rowOff>98689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8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27183</xdr:rowOff>
    </xdr:from>
    <xdr:to>
      <xdr:col>116</xdr:col>
      <xdr:colOff>63500</xdr:colOff>
      <xdr:row>57</xdr:row>
      <xdr:rowOff>64079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1323300" y="9799833"/>
          <a:ext cx="838200" cy="3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132249</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733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153822</xdr:rowOff>
    </xdr:from>
    <xdr:to>
      <xdr:col>116</xdr:col>
      <xdr:colOff>114300</xdr:colOff>
      <xdr:row>57</xdr:row>
      <xdr:rowOff>83972</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7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64079</xdr:rowOff>
    </xdr:from>
    <xdr:to>
      <xdr:col>111</xdr:col>
      <xdr:colOff>177800</xdr:colOff>
      <xdr:row>57</xdr:row>
      <xdr:rowOff>65131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9836729"/>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2992</xdr:rowOff>
    </xdr:from>
    <xdr:to>
      <xdr:col>112</xdr:col>
      <xdr:colOff>38100</xdr:colOff>
      <xdr:row>57</xdr:row>
      <xdr:rowOff>104592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7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121119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55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65131</xdr:rowOff>
    </xdr:from>
    <xdr:to>
      <xdr:col>107</xdr:col>
      <xdr:colOff>50800</xdr:colOff>
      <xdr:row>57</xdr:row>
      <xdr:rowOff>69428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9837781"/>
          <a:ext cx="889000" cy="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164155</xdr:rowOff>
    </xdr:from>
    <xdr:to>
      <xdr:col>107</xdr:col>
      <xdr:colOff>101600</xdr:colOff>
      <xdr:row>57</xdr:row>
      <xdr:rowOff>94305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76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110832</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9540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69428</xdr:rowOff>
    </xdr:from>
    <xdr:to>
      <xdr:col>102</xdr:col>
      <xdr:colOff>114300</xdr:colOff>
      <xdr:row>57</xdr:row>
      <xdr:rowOff>71714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8656300" y="98420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140243</xdr:rowOff>
    </xdr:from>
    <xdr:to>
      <xdr:col>102</xdr:col>
      <xdr:colOff>165100</xdr:colOff>
      <xdr:row>57</xdr:row>
      <xdr:rowOff>70393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74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86920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51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141661</xdr:rowOff>
    </xdr:from>
    <xdr:to>
      <xdr:col>98</xdr:col>
      <xdr:colOff>38100</xdr:colOff>
      <xdr:row>57</xdr:row>
      <xdr:rowOff>71811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7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88338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51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147833</xdr:rowOff>
    </xdr:from>
    <xdr:to>
      <xdr:col>116</xdr:col>
      <xdr:colOff>114300</xdr:colOff>
      <xdr:row>57</xdr:row>
      <xdr:rowOff>77983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74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170710</xdr:rowOff>
    </xdr:from>
    <xdr:ext cx="469744"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600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13279</xdr:rowOff>
    </xdr:from>
    <xdr:to>
      <xdr:col>112</xdr:col>
      <xdr:colOff>38100</xdr:colOff>
      <xdr:row>57</xdr:row>
      <xdr:rowOff>114879</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978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106006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987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14331</xdr:rowOff>
    </xdr:from>
    <xdr:to>
      <xdr:col>107</xdr:col>
      <xdr:colOff>101600</xdr:colOff>
      <xdr:row>57</xdr:row>
      <xdr:rowOff>115931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78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107058</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987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18628</xdr:rowOff>
    </xdr:from>
    <xdr:to>
      <xdr:col>102</xdr:col>
      <xdr:colOff>165100</xdr:colOff>
      <xdr:row>57</xdr:row>
      <xdr:rowOff>120228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79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111355</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10428" y="988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20914</xdr:rowOff>
    </xdr:from>
    <xdr:to>
      <xdr:col>98</xdr:col>
      <xdr:colOff>38100</xdr:colOff>
      <xdr:row>57</xdr:row>
      <xdr:rowOff>122514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979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113641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21428" y="988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88798</xdr:rowOff>
    </xdr:from>
    <xdr:to>
      <xdr:col>116</xdr:col>
      <xdr:colOff>62864</xdr:colOff>
      <xdr:row>78</xdr:row>
      <xdr:rowOff>81254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433198"/>
          <a:ext cx="1269" cy="1021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85081</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45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81254</xdr:rowOff>
    </xdr:from>
    <xdr:to>
      <xdr:col>116</xdr:col>
      <xdr:colOff>152400</xdr:colOff>
      <xdr:row>78</xdr:row>
      <xdr:rowOff>81254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454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35475</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220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88798</xdr:rowOff>
    </xdr:from>
    <xdr:to>
      <xdr:col>116</xdr:col>
      <xdr:colOff>152400</xdr:colOff>
      <xdr:row>72</xdr:row>
      <xdr:rowOff>88798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433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161112</xdr:rowOff>
    </xdr:from>
    <xdr:to>
      <xdr:col>116</xdr:col>
      <xdr:colOff>63500</xdr:colOff>
      <xdr:row>73</xdr:row>
      <xdr:rowOff>134366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162612"/>
          <a:ext cx="838200" cy="48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29494</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8882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51067</xdr:rowOff>
    </xdr:from>
    <xdr:to>
      <xdr:col>116</xdr:col>
      <xdr:colOff>114300</xdr:colOff>
      <xdr:row>75</xdr:row>
      <xdr:rowOff>152667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9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161112</xdr:rowOff>
    </xdr:from>
    <xdr:to>
      <xdr:col>111</xdr:col>
      <xdr:colOff>177800</xdr:colOff>
      <xdr:row>71</xdr:row>
      <xdr:rowOff>368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162612"/>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168148</xdr:rowOff>
    </xdr:from>
    <xdr:to>
      <xdr:col>112</xdr:col>
      <xdr:colOff>38100</xdr:colOff>
      <xdr:row>74</xdr:row>
      <xdr:rowOff>98298</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6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89425</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368</xdr:rowOff>
    </xdr:from>
    <xdr:to>
      <xdr:col>107</xdr:col>
      <xdr:colOff>50800</xdr:colOff>
      <xdr:row>71</xdr:row>
      <xdr:rowOff>66434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173318"/>
          <a:ext cx="889000" cy="6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32207</xdr:rowOff>
    </xdr:from>
    <xdr:to>
      <xdr:col>107</xdr:col>
      <xdr:colOff>101600</xdr:colOff>
      <xdr:row>74</xdr:row>
      <xdr:rowOff>133807</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719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124934</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81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46622</xdr:rowOff>
    </xdr:from>
    <xdr:to>
      <xdr:col>102</xdr:col>
      <xdr:colOff>114300</xdr:colOff>
      <xdr:row>71</xdr:row>
      <xdr:rowOff>66434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219572"/>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161633</xdr:rowOff>
    </xdr:from>
    <xdr:to>
      <xdr:col>102</xdr:col>
      <xdr:colOff>165100</xdr:colOff>
      <xdr:row>74</xdr:row>
      <xdr:rowOff>91783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67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82910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77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81052</xdr:rowOff>
    </xdr:from>
    <xdr:to>
      <xdr:col>98</xdr:col>
      <xdr:colOff>38100</xdr:colOff>
      <xdr:row>74</xdr:row>
      <xdr:rowOff>11202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59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2329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68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83566</xdr:rowOff>
    </xdr:from>
    <xdr:to>
      <xdr:col>116</xdr:col>
      <xdr:colOff>114300</xdr:colOff>
      <xdr:row>74</xdr:row>
      <xdr:rowOff>13716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59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106443</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45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110312</xdr:rowOff>
    </xdr:from>
    <xdr:to>
      <xdr:col>112</xdr:col>
      <xdr:colOff>38100</xdr:colOff>
      <xdr:row>71</xdr:row>
      <xdr:rowOff>40462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11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56989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188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121018</xdr:rowOff>
    </xdr:from>
    <xdr:to>
      <xdr:col>107</xdr:col>
      <xdr:colOff>101600</xdr:colOff>
      <xdr:row>71</xdr:row>
      <xdr:rowOff>51168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12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67695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189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15634</xdr:rowOff>
    </xdr:from>
    <xdr:to>
      <xdr:col>102</xdr:col>
      <xdr:colOff>165100</xdr:colOff>
      <xdr:row>71</xdr:row>
      <xdr:rowOff>117234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18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133761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19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167272</xdr:rowOff>
    </xdr:from>
    <xdr:to>
      <xdr:col>98</xdr:col>
      <xdr:colOff>38100</xdr:colOff>
      <xdr:row>71</xdr:row>
      <xdr:rowOff>97422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16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113949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194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補助費等は、住民一人あたり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141,914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円であり、前年度から</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111,337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円と大幅に増加している。主な要因としては、特別定額給付金支給事業をはじめとする新型コロナウイルス感染症対策による給付等が大幅に増加したものである。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普通建設事業費は、住民一人あたり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50,790</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円であり、前年度から</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52,040</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円と大幅に減少している。主な要因としては、ひうちクリーンセンター整備事業、幼稚園・小中学校空調設備整備事業等の大型事業費の減少によるものである。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積立金は、住民一人あたり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13,634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円であり、前年度から</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15,823</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円減少している。主な要因としては、合併振興基金への積立が完了したことによる減少及び財政調整基金積立金の減少によるものである。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繰出金は、住民一人あたり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44,640</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円であり、前年度から</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12,798</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減少している。主な要因としては、下水道事業が公営企業会計に移行したことに伴い、公共下水道事業特別会計繰出金が皆減したことによるものである。また、公営企業会計への移行による繰出金の減少分については、投資及び出資金、補助費等へ振り替わってい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人件費は、住民一人あたり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78,741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円であり、前年度から</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10,971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円増加している。主な要因としては、会計年度任用職員制度の開始に伴う性質の変更により、物件費や扶助費等に含まれていた賃金が、人件費に振り替わったためである。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40,898</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円であり、前年度から</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3,031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円増加している。主な要因としては、</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近年の大型事業実施に伴い借り入れた地方債の元利償還が本格化してきた</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ためである。</a:t>
          </a:r>
          <a:endParaRPr kumimoji="1" lang="en-US" altLang="ja-JP" sz="10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また、今後、大型事業の実施に伴う地方債の借入が見込まれることから、事業実施方法や事業規模の適正化、費用対効果を十分考慮し、歳入水準にあった歳出構造への転換を進め、将来的な財政負担を軽減することで、持続可能な財政運営を行っていきた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108,025
106,509
510.04
61,731,445
58,497,217
3,057,296
27,819,480
62,069,599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68377</xdr:rowOff>
    </xdr:from>
    <xdr:to>
      <xdr:col>24</xdr:col>
      <xdr:colOff>62865</xdr:colOff>
      <xdr:row>39</xdr:row>
      <xdr:rowOff>20371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1877"/>
          <a:ext cx="1270" cy="1495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24198</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1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20371</xdr:rowOff>
    </xdr:from>
    <xdr:to>
      <xdr:col>24</xdr:col>
      <xdr:colOff>152400</xdr:colOff>
      <xdr:row>39</xdr:row>
      <xdr:rowOff>20371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06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15054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8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68377</xdr:rowOff>
    </xdr:from>
    <xdr:to>
      <xdr:col>24</xdr:col>
      <xdr:colOff>152400</xdr:colOff>
      <xdr:row>30</xdr:row>
      <xdr:rowOff>68377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1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134671</xdr:rowOff>
    </xdr:from>
    <xdr:to>
      <xdr:col>24</xdr:col>
      <xdr:colOff>63500</xdr:colOff>
      <xdr:row>34</xdr:row>
      <xdr:rowOff>117754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792521"/>
          <a:ext cx="838200" cy="15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93845</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231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115418</xdr:rowOff>
    </xdr:from>
    <xdr:to>
      <xdr:col>24</xdr:col>
      <xdr:colOff>114300</xdr:colOff>
      <xdr:row>35</xdr:row>
      <xdr:rowOff>45568</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93523</xdr:rowOff>
    </xdr:from>
    <xdr:to>
      <xdr:col>19</xdr:col>
      <xdr:colOff>177800</xdr:colOff>
      <xdr:row>33</xdr:row>
      <xdr:rowOff>134671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51373"/>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23063</xdr:rowOff>
    </xdr:from>
    <xdr:to>
      <xdr:col>20</xdr:col>
      <xdr:colOff>38100</xdr:colOff>
      <xdr:row>34</xdr:row>
      <xdr:rowOff>124663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85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115790</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94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58775</xdr:rowOff>
    </xdr:from>
    <xdr:to>
      <xdr:col>15</xdr:col>
      <xdr:colOff>50800</xdr:colOff>
      <xdr:row>33</xdr:row>
      <xdr:rowOff>93523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716625"/>
          <a:ext cx="889000" cy="3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40437</xdr:rowOff>
    </xdr:from>
    <xdr:to>
      <xdr:col>15</xdr:col>
      <xdr:colOff>101600</xdr:colOff>
      <xdr:row>34</xdr:row>
      <xdr:rowOff>142037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86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133164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962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58775</xdr:rowOff>
    </xdr:from>
    <xdr:to>
      <xdr:col>10</xdr:col>
      <xdr:colOff>114300</xdr:colOff>
      <xdr:row>34</xdr:row>
      <xdr:rowOff>64719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16625"/>
          <a:ext cx="889000" cy="17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23978</xdr:rowOff>
    </xdr:from>
    <xdr:to>
      <xdr:col>10</xdr:col>
      <xdr:colOff>165100</xdr:colOff>
      <xdr:row>34</xdr:row>
      <xdr:rowOff>125578</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853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116705</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4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46837</xdr:rowOff>
    </xdr:from>
    <xdr:to>
      <xdr:col>6</xdr:col>
      <xdr:colOff>38100</xdr:colOff>
      <xdr:row>34</xdr:row>
      <xdr:rowOff>148437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876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139564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96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66954</xdr:rowOff>
    </xdr:from>
    <xdr:to>
      <xdr:col>24</xdr:col>
      <xdr:colOff>114300</xdr:colOff>
      <xdr:row>34</xdr:row>
      <xdr:rowOff>168554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9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89831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4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83871</xdr:rowOff>
    </xdr:from>
    <xdr:to>
      <xdr:col>20</xdr:col>
      <xdr:colOff>38100</xdr:colOff>
      <xdr:row>34</xdr:row>
      <xdr:rowOff>14021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4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30548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1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42723</xdr:rowOff>
    </xdr:from>
    <xdr:to>
      <xdr:col>15</xdr:col>
      <xdr:colOff>101600</xdr:colOff>
      <xdr:row>33</xdr:row>
      <xdr:rowOff>144323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0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160850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7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7975</xdr:rowOff>
    </xdr:from>
    <xdr:to>
      <xdr:col>10</xdr:col>
      <xdr:colOff>165100</xdr:colOff>
      <xdr:row>33</xdr:row>
      <xdr:rowOff>109575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6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126102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41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13919</xdr:rowOff>
    </xdr:from>
    <xdr:to>
      <xdr:col>6</xdr:col>
      <xdr:colOff>38100</xdr:colOff>
      <xdr:row>34</xdr:row>
      <xdr:rowOff>115519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4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132046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1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31221</xdr:rowOff>
    </xdr:from>
    <xdr:to>
      <xdr:col>24</xdr:col>
      <xdr:colOff>62865</xdr:colOff>
      <xdr:row>55</xdr:row>
      <xdr:rowOff>82817</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775171"/>
          <a:ext cx="1270" cy="737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86644</xdr:rowOff>
    </xdr:from>
    <xdr:ext cx="599010"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951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82817</xdr:rowOff>
    </xdr:from>
    <xdr:to>
      <xdr:col>24</xdr:col>
      <xdr:colOff>152400</xdr:colOff>
      <xdr:row>55</xdr:row>
      <xdr:rowOff>82817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951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149348</xdr:rowOff>
    </xdr:from>
    <xdr:ext cx="599010"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55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231,736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31221</xdr:rowOff>
    </xdr:from>
    <xdr:to>
      <xdr:col>24</xdr:col>
      <xdr:colOff>152400</xdr:colOff>
      <xdr:row>51</xdr:row>
      <xdr:rowOff>31221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775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104366</xdr:rowOff>
    </xdr:from>
    <xdr:to>
      <xdr:col>24</xdr:col>
      <xdr:colOff>63500</xdr:colOff>
      <xdr:row>58</xdr:row>
      <xdr:rowOff>62792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9362666"/>
          <a:ext cx="838200" cy="64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169369</xdr:rowOff>
    </xdr:from>
    <xdr:ext cx="599010"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0847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146492</xdr:rowOff>
    </xdr:from>
    <xdr:to>
      <xdr:col>24</xdr:col>
      <xdr:colOff>114300</xdr:colOff>
      <xdr:row>54</xdr:row>
      <xdr:rowOff>76642</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23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62792</xdr:rowOff>
    </xdr:from>
    <xdr:to>
      <xdr:col>19</xdr:col>
      <xdr:colOff>177800</xdr:colOff>
      <xdr:row>58</xdr:row>
      <xdr:rowOff>136485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908300" y="10006892"/>
          <a:ext cx="889000" cy="7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90249</xdr:rowOff>
    </xdr:from>
    <xdr:to>
      <xdr:col>20</xdr:col>
      <xdr:colOff>38100</xdr:colOff>
      <xdr:row>59</xdr:row>
      <xdr:rowOff>20399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1003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11526</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1012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122524</xdr:rowOff>
    </xdr:from>
    <xdr:to>
      <xdr:col>15</xdr:col>
      <xdr:colOff>50800</xdr:colOff>
      <xdr:row>58</xdr:row>
      <xdr:rowOff>136485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10066624"/>
          <a:ext cx="889000" cy="1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108682</xdr:rowOff>
    </xdr:from>
    <xdr:to>
      <xdr:col>15</xdr:col>
      <xdr:colOff>101600</xdr:colOff>
      <xdr:row>59</xdr:row>
      <xdr:rowOff>38832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1005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29959</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1014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45548</xdr:rowOff>
    </xdr:from>
    <xdr:to>
      <xdr:col>10</xdr:col>
      <xdr:colOff>114300</xdr:colOff>
      <xdr:row>58</xdr:row>
      <xdr:rowOff>122524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9989648"/>
          <a:ext cx="889000" cy="7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106898</xdr:rowOff>
    </xdr:from>
    <xdr:to>
      <xdr:col>10</xdr:col>
      <xdr:colOff>165100</xdr:colOff>
      <xdr:row>59</xdr:row>
      <xdr:rowOff>37048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1005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28175</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1014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106518</xdr:rowOff>
    </xdr:from>
    <xdr:to>
      <xdr:col>6</xdr:col>
      <xdr:colOff>38100</xdr:colOff>
      <xdr:row>59</xdr:row>
      <xdr:rowOff>36668</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1005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27795</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63111" y="10143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53566</xdr:rowOff>
    </xdr:from>
    <xdr:to>
      <xdr:col>24</xdr:col>
      <xdr:colOff>114300</xdr:colOff>
      <xdr:row>54</xdr:row>
      <xdr:rowOff>155166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31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31993</xdr:rowOff>
    </xdr:from>
    <xdr:ext cx="599010"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290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11992</xdr:rowOff>
    </xdr:from>
    <xdr:to>
      <xdr:col>20</xdr:col>
      <xdr:colOff>38100</xdr:colOff>
      <xdr:row>58</xdr:row>
      <xdr:rowOff>113592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95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130119</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973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85685</xdr:rowOff>
    </xdr:from>
    <xdr:to>
      <xdr:col>15</xdr:col>
      <xdr:colOff>101600</xdr:colOff>
      <xdr:row>59</xdr:row>
      <xdr:rowOff>15835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1002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32362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980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71724</xdr:rowOff>
    </xdr:from>
    <xdr:to>
      <xdr:col>10</xdr:col>
      <xdr:colOff>165100</xdr:colOff>
      <xdr:row>59</xdr:row>
      <xdr:rowOff>1874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100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18401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979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166198</xdr:rowOff>
    </xdr:from>
    <xdr:to>
      <xdr:col>6</xdr:col>
      <xdr:colOff>38100</xdr:colOff>
      <xdr:row>58</xdr:row>
      <xdr:rowOff>96348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993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112875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63111" y="971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14275</xdr:rowOff>
    </xdr:from>
    <xdr:to>
      <xdr:col>24</xdr:col>
      <xdr:colOff>62865</xdr:colOff>
      <xdr:row>79</xdr:row>
      <xdr:rowOff>135009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187225"/>
          <a:ext cx="1270" cy="1492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138836</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68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135009</xdr:rowOff>
    </xdr:from>
    <xdr:to>
      <xdr:col>24</xdr:col>
      <xdr:colOff>152400</xdr:colOff>
      <xdr:row>79</xdr:row>
      <xdr:rowOff>135009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67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132402</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962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283,772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14275</xdr:rowOff>
    </xdr:from>
    <xdr:to>
      <xdr:col>24</xdr:col>
      <xdr:colOff>152400</xdr:colOff>
      <xdr:row>71</xdr:row>
      <xdr:rowOff>14275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187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106575</xdr:rowOff>
    </xdr:from>
    <xdr:to>
      <xdr:col>24</xdr:col>
      <xdr:colOff>63500</xdr:colOff>
      <xdr:row>78</xdr:row>
      <xdr:rowOff>107598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479675"/>
          <a:ext cx="838200" cy="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153502</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122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130625</xdr:rowOff>
    </xdr:from>
    <xdr:to>
      <xdr:col>24</xdr:col>
      <xdr:colOff>114300</xdr:colOff>
      <xdr:row>77</xdr:row>
      <xdr:rowOff>60775</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16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107598</xdr:rowOff>
    </xdr:from>
    <xdr:to>
      <xdr:col>19</xdr:col>
      <xdr:colOff>177800</xdr:colOff>
      <xdr:row>79</xdr:row>
      <xdr:rowOff>33260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480698"/>
          <a:ext cx="889000" cy="9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72408</xdr:rowOff>
    </xdr:from>
    <xdr:to>
      <xdr:col>20</xdr:col>
      <xdr:colOff>38100</xdr:colOff>
      <xdr:row>78</xdr:row>
      <xdr:rowOff>2558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27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19085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04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27043</xdr:rowOff>
    </xdr:from>
    <xdr:to>
      <xdr:col>15</xdr:col>
      <xdr:colOff>50800</xdr:colOff>
      <xdr:row>79</xdr:row>
      <xdr:rowOff>33260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571593"/>
          <a:ext cx="889000" cy="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143873</xdr:rowOff>
    </xdr:from>
    <xdr:to>
      <xdr:col>15</xdr:col>
      <xdr:colOff>101600</xdr:colOff>
      <xdr:row>78</xdr:row>
      <xdr:rowOff>74023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34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90550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12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27043</xdr:rowOff>
    </xdr:from>
    <xdr:to>
      <xdr:col>10</xdr:col>
      <xdr:colOff>114300</xdr:colOff>
      <xdr:row>79</xdr:row>
      <xdr:rowOff>97180</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571593"/>
          <a:ext cx="889000" cy="7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156479</xdr:rowOff>
    </xdr:from>
    <xdr:to>
      <xdr:col>10</xdr:col>
      <xdr:colOff>165100</xdr:colOff>
      <xdr:row>78</xdr:row>
      <xdr:rowOff>86629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35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103156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13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24000</xdr:rowOff>
    </xdr:from>
    <xdr:to>
      <xdr:col>6</xdr:col>
      <xdr:colOff>38100</xdr:colOff>
      <xdr:row>78</xdr:row>
      <xdr:rowOff>125600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9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142127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7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55775</xdr:rowOff>
    </xdr:from>
    <xdr:to>
      <xdr:col>24</xdr:col>
      <xdr:colOff>114300</xdr:colOff>
      <xdr:row>78</xdr:row>
      <xdr:rowOff>157375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34202</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407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56798</xdr:rowOff>
    </xdr:from>
    <xdr:to>
      <xdr:col>20</xdr:col>
      <xdr:colOff>38100</xdr:colOff>
      <xdr:row>78</xdr:row>
      <xdr:rowOff>158398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42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149525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522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153910</xdr:rowOff>
    </xdr:from>
    <xdr:to>
      <xdr:col>15</xdr:col>
      <xdr:colOff>101600</xdr:colOff>
      <xdr:row>79</xdr:row>
      <xdr:rowOff>84060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52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75187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61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147693</xdr:rowOff>
    </xdr:from>
    <xdr:to>
      <xdr:col>10</xdr:col>
      <xdr:colOff>165100</xdr:colOff>
      <xdr:row>79</xdr:row>
      <xdr:rowOff>77843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52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68970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61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46380</xdr:rowOff>
    </xdr:from>
    <xdr:to>
      <xdr:col>6</xdr:col>
      <xdr:colOff>38100</xdr:colOff>
      <xdr:row>79</xdr:row>
      <xdr:rowOff>147980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5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139107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683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29597</xdr:rowOff>
    </xdr:from>
    <xdr:to>
      <xdr:col>24</xdr:col>
      <xdr:colOff>62865</xdr:colOff>
      <xdr:row>99</xdr:row>
      <xdr:rowOff>113035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31547"/>
          <a:ext cx="1270" cy="1455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116862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09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113035</xdr:rowOff>
    </xdr:from>
    <xdr:to>
      <xdr:col>24</xdr:col>
      <xdr:colOff>152400</xdr:colOff>
      <xdr:row>99</xdr:row>
      <xdr:rowOff>113035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8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147724</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0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108,243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29597</xdr:rowOff>
    </xdr:from>
    <xdr:to>
      <xdr:col>24</xdr:col>
      <xdr:colOff>152400</xdr:colOff>
      <xdr:row>91</xdr:row>
      <xdr:rowOff>29597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31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36945</xdr:rowOff>
    </xdr:from>
    <xdr:to>
      <xdr:col>24</xdr:col>
      <xdr:colOff>63500</xdr:colOff>
      <xdr:row>98</xdr:row>
      <xdr:rowOff>127405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496145"/>
          <a:ext cx="838200" cy="43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57369</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516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34492</xdr:rowOff>
    </xdr:from>
    <xdr:to>
      <xdr:col>24</xdr:col>
      <xdr:colOff>114300</xdr:colOff>
      <xdr:row>97</xdr:row>
      <xdr:rowOff>136092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6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36945</xdr:rowOff>
    </xdr:from>
    <xdr:to>
      <xdr:col>19</xdr:col>
      <xdr:colOff>177800</xdr:colOff>
      <xdr:row>98</xdr:row>
      <xdr:rowOff>155915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496145"/>
          <a:ext cx="889000" cy="46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78401</xdr:rowOff>
    </xdr:from>
    <xdr:to>
      <xdr:col>20</xdr:col>
      <xdr:colOff>38100</xdr:colOff>
      <xdr:row>98</xdr:row>
      <xdr:rowOff>8551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70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171128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80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155915</xdr:rowOff>
    </xdr:from>
    <xdr:to>
      <xdr:col>15</xdr:col>
      <xdr:colOff>50800</xdr:colOff>
      <xdr:row>99</xdr:row>
      <xdr:rowOff>18362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958015"/>
          <a:ext cx="889000" cy="3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118160</xdr:rowOff>
    </xdr:from>
    <xdr:to>
      <xdr:col>15</xdr:col>
      <xdr:colOff>101600</xdr:colOff>
      <xdr:row>98</xdr:row>
      <xdr:rowOff>48310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7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64837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5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18362</xdr:rowOff>
    </xdr:from>
    <xdr:to>
      <xdr:col>10</xdr:col>
      <xdr:colOff>114300</xdr:colOff>
      <xdr:row>99</xdr:row>
      <xdr:rowOff>46529</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991912"/>
          <a:ext cx="889000" cy="28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143193</xdr:rowOff>
    </xdr:from>
    <xdr:to>
      <xdr:col>10</xdr:col>
      <xdr:colOff>165100</xdr:colOff>
      <xdr:row>98</xdr:row>
      <xdr:rowOff>73343</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7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89870</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54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150704</xdr:rowOff>
    </xdr:from>
    <xdr:to>
      <xdr:col>6</xdr:col>
      <xdr:colOff>38100</xdr:colOff>
      <xdr:row>98</xdr:row>
      <xdr:rowOff>80854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78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97381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55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76605</xdr:rowOff>
    </xdr:from>
    <xdr:to>
      <xdr:col>24</xdr:col>
      <xdr:colOff>114300</xdr:colOff>
      <xdr:row>99</xdr:row>
      <xdr:rowOff>6755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87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55032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85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157595</xdr:rowOff>
    </xdr:from>
    <xdr:to>
      <xdr:col>20</xdr:col>
      <xdr:colOff>38100</xdr:colOff>
      <xdr:row>96</xdr:row>
      <xdr:rowOff>87745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44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104272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22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105115</xdr:rowOff>
    </xdr:from>
    <xdr:to>
      <xdr:col>15</xdr:col>
      <xdr:colOff>101600</xdr:colOff>
      <xdr:row>99</xdr:row>
      <xdr:rowOff>35265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0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26392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99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139012</xdr:rowOff>
    </xdr:from>
    <xdr:to>
      <xdr:col>10</xdr:col>
      <xdr:colOff>165100</xdr:colOff>
      <xdr:row>99</xdr:row>
      <xdr:rowOff>69162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4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60289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3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167179</xdr:rowOff>
    </xdr:from>
    <xdr:to>
      <xdr:col>6</xdr:col>
      <xdr:colOff>38100</xdr:colOff>
      <xdr:row>99</xdr:row>
      <xdr:rowOff>97329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6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88456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6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119634</xdr:rowOff>
    </xdr:from>
    <xdr:to>
      <xdr:col>54</xdr:col>
      <xdr:colOff>189865</xdr:colOff>
      <xdr:row>39</xdr:row>
      <xdr:rowOff>30607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34584"/>
          <a:ext cx="1270" cy="1282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34434</xdr:rowOff>
    </xdr:from>
    <xdr:ext cx="378565"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20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30607</xdr:rowOff>
    </xdr:from>
    <xdr:to>
      <xdr:col>55</xdr:col>
      <xdr:colOff>88900</xdr:colOff>
      <xdr:row>39</xdr:row>
      <xdr:rowOff>30607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17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66311</xdr:rowOff>
    </xdr:from>
    <xdr:ext cx="534377"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0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119634</xdr:rowOff>
    </xdr:from>
    <xdr:to>
      <xdr:col>55</xdr:col>
      <xdr:colOff>88900</xdr:colOff>
      <xdr:row>31</xdr:row>
      <xdr:rowOff>119634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34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103505</xdr:rowOff>
    </xdr:from>
    <xdr:to>
      <xdr:col>55</xdr:col>
      <xdr:colOff>0</xdr:colOff>
      <xdr:row>37</xdr:row>
      <xdr:rowOff>137541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447155"/>
          <a:ext cx="838200" cy="3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140479</xdr:rowOff>
    </xdr:from>
    <xdr:ext cx="469744"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484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162052</xdr:rowOff>
    </xdr:from>
    <xdr:to>
      <xdr:col>55</xdr:col>
      <xdr:colOff>50800</xdr:colOff>
      <xdr:row>38</xdr:row>
      <xdr:rowOff>92202</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137541</xdr:rowOff>
    </xdr:from>
    <xdr:to>
      <xdr:col>50</xdr:col>
      <xdr:colOff>114300</xdr:colOff>
      <xdr:row>37</xdr:row>
      <xdr:rowOff>139192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481191"/>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151892</xdr:rowOff>
    </xdr:from>
    <xdr:to>
      <xdr:col>50</xdr:col>
      <xdr:colOff>165100</xdr:colOff>
      <xdr:row>38</xdr:row>
      <xdr:rowOff>82042</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73169</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04428" y="658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136398</xdr:rowOff>
    </xdr:from>
    <xdr:to>
      <xdr:col>45</xdr:col>
      <xdr:colOff>177800</xdr:colOff>
      <xdr:row>37</xdr:row>
      <xdr:rowOff>139192</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480048"/>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152273</xdr:rowOff>
    </xdr:from>
    <xdr:to>
      <xdr:col>46</xdr:col>
      <xdr:colOff>38100</xdr:colOff>
      <xdr:row>38</xdr:row>
      <xdr:rowOff>82423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73550</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15428" y="6588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136398</xdr:rowOff>
    </xdr:from>
    <xdr:to>
      <xdr:col>41</xdr:col>
      <xdr:colOff>50800</xdr:colOff>
      <xdr:row>37</xdr:row>
      <xdr:rowOff>141859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480048"/>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145923</xdr:rowOff>
    </xdr:from>
    <xdr:to>
      <xdr:col>41</xdr:col>
      <xdr:colOff>101600</xdr:colOff>
      <xdr:row>38</xdr:row>
      <xdr:rowOff>76073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67200</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26428" y="658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153543</xdr:rowOff>
    </xdr:from>
    <xdr:to>
      <xdr:col>36</xdr:col>
      <xdr:colOff>165100</xdr:colOff>
      <xdr:row>38</xdr:row>
      <xdr:rowOff>83693</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74820</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37428" y="658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52705</xdr:rowOff>
    </xdr:from>
    <xdr:to>
      <xdr:col>55</xdr:col>
      <xdr:colOff>50800</xdr:colOff>
      <xdr:row>37</xdr:row>
      <xdr:rowOff>154305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9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75582</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24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86741</xdr:rowOff>
    </xdr:from>
    <xdr:to>
      <xdr:col>50</xdr:col>
      <xdr:colOff>165100</xdr:colOff>
      <xdr:row>38</xdr:row>
      <xdr:rowOff>16890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4303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33418</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428" y="6205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88392</xdr:rowOff>
    </xdr:from>
    <xdr:to>
      <xdr:col>46</xdr:col>
      <xdr:colOff>38100</xdr:colOff>
      <xdr:row>38</xdr:row>
      <xdr:rowOff>18542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43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35069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428" y="620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85598</xdr:rowOff>
    </xdr:from>
    <xdr:to>
      <xdr:col>41</xdr:col>
      <xdr:colOff>101600</xdr:colOff>
      <xdr:row>38</xdr:row>
      <xdr:rowOff>15748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42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32275</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428" y="620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91059</xdr:rowOff>
    </xdr:from>
    <xdr:to>
      <xdr:col>36</xdr:col>
      <xdr:colOff>165100</xdr:colOff>
      <xdr:row>38</xdr:row>
      <xdr:rowOff>21210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4347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37736</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428" y="620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101753</xdr:rowOff>
    </xdr:from>
    <xdr:to>
      <xdr:col>54</xdr:col>
      <xdr:colOff>189865</xdr:colOff>
      <xdr:row>59</xdr:row>
      <xdr:rowOff>92543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74253"/>
          <a:ext cx="1270" cy="153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96370</xdr:rowOff>
    </xdr:from>
    <xdr:ext cx="378565"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211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92543</xdr:rowOff>
    </xdr:from>
    <xdr:to>
      <xdr:col>55</xdr:col>
      <xdr:colOff>88900</xdr:colOff>
      <xdr:row>59</xdr:row>
      <xdr:rowOff>92543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208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48430</xdr:rowOff>
    </xdr:from>
    <xdr:ext cx="534377"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4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47,162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101753</xdr:rowOff>
    </xdr:from>
    <xdr:to>
      <xdr:col>55</xdr:col>
      <xdr:colOff>88900</xdr:colOff>
      <xdr:row>50</xdr:row>
      <xdr:rowOff>101753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74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123045</xdr:rowOff>
    </xdr:from>
    <xdr:to>
      <xdr:col>55</xdr:col>
      <xdr:colOff>0</xdr:colOff>
      <xdr:row>56</xdr:row>
      <xdr:rowOff>123110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724245"/>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89</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29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148662</xdr:rowOff>
    </xdr:from>
    <xdr:to>
      <xdr:col>55</xdr:col>
      <xdr:colOff>50800</xdr:colOff>
      <xdr:row>56</xdr:row>
      <xdr:rowOff>78812</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578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118832</xdr:rowOff>
    </xdr:from>
    <xdr:to>
      <xdr:col>50</xdr:col>
      <xdr:colOff>114300</xdr:colOff>
      <xdr:row>56</xdr:row>
      <xdr:rowOff>123110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720032"/>
          <a:ext cx="889000" cy="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116234</xdr:rowOff>
    </xdr:from>
    <xdr:to>
      <xdr:col>50</xdr:col>
      <xdr:colOff>165100</xdr:colOff>
      <xdr:row>56</xdr:row>
      <xdr:rowOff>46384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4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62911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2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33238</xdr:rowOff>
    </xdr:from>
    <xdr:to>
      <xdr:col>45</xdr:col>
      <xdr:colOff>177800</xdr:colOff>
      <xdr:row>56</xdr:row>
      <xdr:rowOff>118832</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462988"/>
          <a:ext cx="889000" cy="257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107318</xdr:rowOff>
    </xdr:from>
    <xdr:to>
      <xdr:col>46</xdr:col>
      <xdr:colOff>38100</xdr:colOff>
      <xdr:row>56</xdr:row>
      <xdr:rowOff>37468</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53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53995</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1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50578</xdr:rowOff>
    </xdr:from>
    <xdr:to>
      <xdr:col>41</xdr:col>
      <xdr:colOff>50800</xdr:colOff>
      <xdr:row>55</xdr:row>
      <xdr:rowOff>33238</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8965978"/>
          <a:ext cx="889000" cy="49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87267</xdr:rowOff>
    </xdr:from>
    <xdr:to>
      <xdr:col>41</xdr:col>
      <xdr:colOff>101600</xdr:colOff>
      <xdr:row>56</xdr:row>
      <xdr:rowOff>17417</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51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8544</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60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163391</xdr:rowOff>
    </xdr:from>
    <xdr:to>
      <xdr:col>36</xdr:col>
      <xdr:colOff>165100</xdr:colOff>
      <xdr:row>56</xdr:row>
      <xdr:rowOff>93541</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59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84668</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68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72245</xdr:rowOff>
    </xdr:from>
    <xdr:to>
      <xdr:col>55</xdr:col>
      <xdr:colOff>50800</xdr:colOff>
      <xdr:row>57</xdr:row>
      <xdr:rowOff>2395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7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50672</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5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72310</xdr:rowOff>
    </xdr:from>
    <xdr:to>
      <xdr:col>50</xdr:col>
      <xdr:colOff>165100</xdr:colOff>
      <xdr:row>57</xdr:row>
      <xdr:rowOff>2460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7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165037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6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68032</xdr:rowOff>
    </xdr:from>
    <xdr:to>
      <xdr:col>46</xdr:col>
      <xdr:colOff>38100</xdr:colOff>
      <xdr:row>56</xdr:row>
      <xdr:rowOff>169632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6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160759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6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153888</xdr:rowOff>
    </xdr:from>
    <xdr:to>
      <xdr:col>41</xdr:col>
      <xdr:colOff>101600</xdr:colOff>
      <xdr:row>55</xdr:row>
      <xdr:rowOff>84038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41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100565</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18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171228</xdr:rowOff>
    </xdr:from>
    <xdr:to>
      <xdr:col>36</xdr:col>
      <xdr:colOff>165100</xdr:colOff>
      <xdr:row>52</xdr:row>
      <xdr:rowOff>101378</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891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117905</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8690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商工費グラフ枠">
          <a:extLst>
            <a:ext uri="{FF2B5EF4-FFF2-40B4-BE49-F238E27FC236}">
              <a16:creationId xmlns:a16="http://schemas.microsoft.com/office/drawing/2014/main" id="{00000000-0008-0000-07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89669</xdr:rowOff>
    </xdr:from>
    <xdr:to>
      <xdr:col>54</xdr:col>
      <xdr:colOff>189865</xdr:colOff>
      <xdr:row>79</xdr:row>
      <xdr:rowOff>43067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10475595" y="12091169"/>
          <a:ext cx="1270" cy="1496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46894</xdr:rowOff>
    </xdr:from>
    <xdr:ext cx="469744" cy="259045"/>
    <xdr:sp macro="" textlink="">
      <xdr:nvSpPr>
        <xdr:cNvPr id="408" name="商工費最小値テキスト">
          <a:extLst>
            <a:ext uri="{FF2B5EF4-FFF2-40B4-BE49-F238E27FC236}">
              <a16:creationId xmlns:a16="http://schemas.microsoft.com/office/drawing/2014/main" id="{00000000-0008-0000-0700-000098010000}"/>
            </a:ext>
          </a:extLst>
        </xdr:cNvPr>
        <xdr:cNvSpPr txBox="1"/>
      </xdr:nvSpPr>
      <xdr:spPr>
        <a:xfrm>
          <a:off x="10528300" y="13591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43067</xdr:rowOff>
    </xdr:from>
    <xdr:to>
      <xdr:col>55</xdr:col>
      <xdr:colOff>88900</xdr:colOff>
      <xdr:row>79</xdr:row>
      <xdr:rowOff>43067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3587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36346</xdr:rowOff>
    </xdr:from>
    <xdr:ext cx="534377" cy="259045"/>
    <xdr:sp macro="" textlink="">
      <xdr:nvSpPr>
        <xdr:cNvPr id="410" name="商工費最大値テキスト">
          <a:extLst>
            <a:ext uri="{FF2B5EF4-FFF2-40B4-BE49-F238E27FC236}">
              <a16:creationId xmlns:a16="http://schemas.microsoft.com/office/drawing/2014/main" id="{00000000-0008-0000-0700-00009A010000}"/>
            </a:ext>
          </a:extLst>
        </xdr:cNvPr>
        <xdr:cNvSpPr txBox="1"/>
      </xdr:nvSpPr>
      <xdr:spPr>
        <a:xfrm>
          <a:off x="10528300" y="1186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95,064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89669</xdr:rowOff>
    </xdr:from>
    <xdr:to>
      <xdr:col>55</xdr:col>
      <xdr:colOff>88900</xdr:colOff>
      <xdr:row>70</xdr:row>
      <xdr:rowOff>89669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10388600" y="12091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114505</xdr:rowOff>
    </xdr:from>
    <xdr:to>
      <xdr:col>55</xdr:col>
      <xdr:colOff>0</xdr:colOff>
      <xdr:row>77</xdr:row>
      <xdr:rowOff>141577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9639300" y="13316155"/>
          <a:ext cx="838200" cy="2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17773</xdr:rowOff>
    </xdr:from>
    <xdr:ext cx="534377" cy="259045"/>
    <xdr:sp macro="" textlink="">
      <xdr:nvSpPr>
        <xdr:cNvPr id="413" name="商工費平均値テキスト">
          <a:extLst>
            <a:ext uri="{FF2B5EF4-FFF2-40B4-BE49-F238E27FC236}">
              <a16:creationId xmlns:a16="http://schemas.microsoft.com/office/drawing/2014/main" id="{00000000-0008-0000-0700-00009D010000}"/>
            </a:ext>
          </a:extLst>
        </xdr:cNvPr>
        <xdr:cNvSpPr txBox="1"/>
      </xdr:nvSpPr>
      <xdr:spPr>
        <a:xfrm>
          <a:off x="10528300" y="13047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166346</xdr:rowOff>
    </xdr:from>
    <xdr:to>
      <xdr:col>55</xdr:col>
      <xdr:colOff>50800</xdr:colOff>
      <xdr:row>77</xdr:row>
      <xdr:rowOff>96496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10426700" y="13196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141577</xdr:rowOff>
    </xdr:from>
    <xdr:to>
      <xdr:col>50</xdr:col>
      <xdr:colOff>114300</xdr:colOff>
      <xdr:row>77</xdr:row>
      <xdr:rowOff>143749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8750300" y="13343227"/>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145560</xdr:rowOff>
    </xdr:from>
    <xdr:to>
      <xdr:col>50</xdr:col>
      <xdr:colOff>165100</xdr:colOff>
      <xdr:row>78</xdr:row>
      <xdr:rowOff>75710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9588500" y="1334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66837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372111" y="1343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143749</xdr:rowOff>
    </xdr:from>
    <xdr:to>
      <xdr:col>45</xdr:col>
      <xdr:colOff>177800</xdr:colOff>
      <xdr:row>78</xdr:row>
      <xdr:rowOff>108693</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7861300" y="13345399"/>
          <a:ext cx="889000" cy="13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10523</xdr:rowOff>
    </xdr:from>
    <xdr:to>
      <xdr:col>46</xdr:col>
      <xdr:colOff>38100</xdr:colOff>
      <xdr:row>78</xdr:row>
      <xdr:rowOff>112123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8699500" y="1338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103250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347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91858</xdr:rowOff>
    </xdr:from>
    <xdr:to>
      <xdr:col>41</xdr:col>
      <xdr:colOff>50800</xdr:colOff>
      <xdr:row>78</xdr:row>
      <xdr:rowOff>108693</xdr:rowOff>
    </xdr:to>
    <xdr:cxnSp macro="">
      <xdr:nvCxnSpPr>
        <xdr:cNvPr id="421" name="直線コネクタ 420">
          <a:extLst>
            <a:ext uri="{FF2B5EF4-FFF2-40B4-BE49-F238E27FC236}">
              <a16:creationId xmlns:a16="http://schemas.microsoft.com/office/drawing/2014/main" id="{00000000-0008-0000-0700-0000A5010000}"/>
            </a:ext>
          </a:extLst>
        </xdr:cNvPr>
        <xdr:cNvCxnSpPr/>
      </xdr:nvCxnSpPr>
      <xdr:spPr>
        <a:xfrm>
          <a:off x="6972300" y="13464958"/>
          <a:ext cx="889000" cy="1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7175</xdr:rowOff>
    </xdr:from>
    <xdr:to>
      <xdr:col>41</xdr:col>
      <xdr:colOff>101600</xdr:colOff>
      <xdr:row>78</xdr:row>
      <xdr:rowOff>108775</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7810500" y="1338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125302</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594111" y="1315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7519</xdr:rowOff>
    </xdr:from>
    <xdr:to>
      <xdr:col>36</xdr:col>
      <xdr:colOff>165100</xdr:colOff>
      <xdr:row>78</xdr:row>
      <xdr:rowOff>109119</xdr:rowOff>
    </xdr:to>
    <xdr:sp macro="" textlink="">
      <xdr:nvSpPr>
        <xdr:cNvPr id="424" name="フローチャート: 判断 423">
          <a:extLst>
            <a:ext uri="{FF2B5EF4-FFF2-40B4-BE49-F238E27FC236}">
              <a16:creationId xmlns:a16="http://schemas.microsoft.com/office/drawing/2014/main" id="{00000000-0008-0000-0700-0000A8010000}"/>
            </a:ext>
          </a:extLst>
        </xdr:cNvPr>
        <xdr:cNvSpPr/>
      </xdr:nvSpPr>
      <xdr:spPr>
        <a:xfrm>
          <a:off x="6921500" y="1338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125646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05111" y="1315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63705</xdr:rowOff>
    </xdr:from>
    <xdr:to>
      <xdr:col>55</xdr:col>
      <xdr:colOff>50800</xdr:colOff>
      <xdr:row>77</xdr:row>
      <xdr:rowOff>165305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10426700" y="1326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42132</xdr:rowOff>
    </xdr:from>
    <xdr:ext cx="534377" cy="259045"/>
    <xdr:sp macro="" textlink="">
      <xdr:nvSpPr>
        <xdr:cNvPr id="432" name="商工費該当値テキスト">
          <a:extLst>
            <a:ext uri="{FF2B5EF4-FFF2-40B4-BE49-F238E27FC236}">
              <a16:creationId xmlns:a16="http://schemas.microsoft.com/office/drawing/2014/main" id="{00000000-0008-0000-0700-0000B0010000}"/>
            </a:ext>
          </a:extLst>
        </xdr:cNvPr>
        <xdr:cNvSpPr txBox="1"/>
      </xdr:nvSpPr>
      <xdr:spPr>
        <a:xfrm>
          <a:off x="10528300" y="1324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90777</xdr:rowOff>
    </xdr:from>
    <xdr:to>
      <xdr:col>50</xdr:col>
      <xdr:colOff>165100</xdr:colOff>
      <xdr:row>78</xdr:row>
      <xdr:rowOff>20927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9588500" y="1329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37454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9372111" y="1306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92949</xdr:rowOff>
    </xdr:from>
    <xdr:to>
      <xdr:col>46</xdr:col>
      <xdr:colOff>38100</xdr:colOff>
      <xdr:row>78</xdr:row>
      <xdr:rowOff>23099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8699500" y="1329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39626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8483111" y="1306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57893</xdr:rowOff>
    </xdr:from>
    <xdr:to>
      <xdr:col>41</xdr:col>
      <xdr:colOff>101600</xdr:colOff>
      <xdr:row>78</xdr:row>
      <xdr:rowOff>159493</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7810500" y="1343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150620</xdr:rowOff>
    </xdr:from>
    <xdr:ext cx="469744"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7626428" y="13523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41058</xdr:rowOff>
    </xdr:from>
    <xdr:to>
      <xdr:col>36</xdr:col>
      <xdr:colOff>165100</xdr:colOff>
      <xdr:row>78</xdr:row>
      <xdr:rowOff>142658</xdr:rowOff>
    </xdr:to>
    <xdr:sp macro="" textlink="">
      <xdr:nvSpPr>
        <xdr:cNvPr id="439" name="楕円 438">
          <a:extLst>
            <a:ext uri="{FF2B5EF4-FFF2-40B4-BE49-F238E27FC236}">
              <a16:creationId xmlns:a16="http://schemas.microsoft.com/office/drawing/2014/main" id="{00000000-0008-0000-0700-0000B7010000}"/>
            </a:ext>
          </a:extLst>
        </xdr:cNvPr>
        <xdr:cNvSpPr/>
      </xdr:nvSpPr>
      <xdr:spPr>
        <a:xfrm>
          <a:off x="6921500" y="1341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133785</xdr:rowOff>
    </xdr:from>
    <xdr:ext cx="534377"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705111" y="1350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7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10427</xdr:rowOff>
    </xdr:from>
    <xdr:to>
      <xdr:col>54</xdr:col>
      <xdr:colOff>189865</xdr:colOff>
      <xdr:row>98</xdr:row>
      <xdr:rowOff>158902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440927"/>
          <a:ext cx="1270" cy="1520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162729</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6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158902</xdr:rowOff>
    </xdr:from>
    <xdr:to>
      <xdr:col>55</xdr:col>
      <xdr:colOff>88900</xdr:colOff>
      <xdr:row>98</xdr:row>
      <xdr:rowOff>158902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6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128554</xdr:rowOff>
    </xdr:from>
    <xdr:ext cx="534377"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21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10427</xdr:rowOff>
    </xdr:from>
    <xdr:to>
      <xdr:col>55</xdr:col>
      <xdr:colOff>88900</xdr:colOff>
      <xdr:row>90</xdr:row>
      <xdr:rowOff>10427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440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122509</xdr:rowOff>
    </xdr:from>
    <xdr:to>
      <xdr:col>55</xdr:col>
      <xdr:colOff>0</xdr:colOff>
      <xdr:row>94</xdr:row>
      <xdr:rowOff>115080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067359"/>
          <a:ext cx="838200" cy="16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131472</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247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153045</xdr:rowOff>
    </xdr:from>
    <xdr:to>
      <xdr:col>55</xdr:col>
      <xdr:colOff>50800</xdr:colOff>
      <xdr:row>95</xdr:row>
      <xdr:rowOff>83195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26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3614</xdr:rowOff>
    </xdr:from>
    <xdr:to>
      <xdr:col>50</xdr:col>
      <xdr:colOff>114300</xdr:colOff>
      <xdr:row>93</xdr:row>
      <xdr:rowOff>122509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8750300" y="15948464"/>
          <a:ext cx="889000" cy="11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26127</xdr:rowOff>
    </xdr:from>
    <xdr:to>
      <xdr:col>50</xdr:col>
      <xdr:colOff>165100</xdr:colOff>
      <xdr:row>95</xdr:row>
      <xdr:rowOff>127727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31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118854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406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3614</xdr:rowOff>
    </xdr:from>
    <xdr:to>
      <xdr:col>45</xdr:col>
      <xdr:colOff>177800</xdr:colOff>
      <xdr:row>93</xdr:row>
      <xdr:rowOff>55690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5948464"/>
          <a:ext cx="889000" cy="5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149799</xdr:rowOff>
    </xdr:from>
    <xdr:to>
      <xdr:col>46</xdr:col>
      <xdr:colOff>38100</xdr:colOff>
      <xdr:row>95</xdr:row>
      <xdr:rowOff>79949</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2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71076</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3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145759</xdr:rowOff>
    </xdr:from>
    <xdr:to>
      <xdr:col>41</xdr:col>
      <xdr:colOff>50800</xdr:colOff>
      <xdr:row>93</xdr:row>
      <xdr:rowOff>55690</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a:off x="6972300" y="15747709"/>
          <a:ext cx="889000" cy="25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123121</xdr:rowOff>
    </xdr:from>
    <xdr:to>
      <xdr:col>41</xdr:col>
      <xdr:colOff>101600</xdr:colOff>
      <xdr:row>95</xdr:row>
      <xdr:rowOff>53271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239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44398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33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170304</xdr:rowOff>
    </xdr:from>
    <xdr:to>
      <xdr:col>36</xdr:col>
      <xdr:colOff>165100</xdr:colOff>
      <xdr:row>95</xdr:row>
      <xdr:rowOff>100454</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2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91581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37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64280</xdr:rowOff>
    </xdr:from>
    <xdr:to>
      <xdr:col>55</xdr:col>
      <xdr:colOff>50800</xdr:colOff>
      <xdr:row>94</xdr:row>
      <xdr:rowOff>165880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87157</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03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71709</xdr:rowOff>
    </xdr:from>
    <xdr:to>
      <xdr:col>50</xdr:col>
      <xdr:colOff>165100</xdr:colOff>
      <xdr:row>94</xdr:row>
      <xdr:rowOff>1859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01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18386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579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124264</xdr:rowOff>
    </xdr:from>
    <xdr:to>
      <xdr:col>46</xdr:col>
      <xdr:colOff>38100</xdr:colOff>
      <xdr:row>93</xdr:row>
      <xdr:rowOff>54414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589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70941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567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4890</xdr:rowOff>
    </xdr:from>
    <xdr:to>
      <xdr:col>41</xdr:col>
      <xdr:colOff>101600</xdr:colOff>
      <xdr:row>93</xdr:row>
      <xdr:rowOff>106490</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59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123017</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572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94959</xdr:rowOff>
    </xdr:from>
    <xdr:to>
      <xdr:col>36</xdr:col>
      <xdr:colOff>165100</xdr:colOff>
      <xdr:row>92</xdr:row>
      <xdr:rowOff>25109</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569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41636</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547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57143</xdr:rowOff>
    </xdr:from>
    <xdr:to>
      <xdr:col>85</xdr:col>
      <xdr:colOff>126364</xdr:colOff>
      <xdr:row>38</xdr:row>
      <xdr:rowOff>48130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6317595" y="5372093"/>
          <a:ext cx="1269" cy="1191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51957</xdr:rowOff>
    </xdr:from>
    <xdr:ext cx="469744" cy="259045"/>
    <xdr:sp macro="" textlink="">
      <xdr:nvSpPr>
        <xdr:cNvPr id="524" name="消防費最小値テキスト">
          <a:extLst>
            <a:ext uri="{FF2B5EF4-FFF2-40B4-BE49-F238E27FC236}">
              <a16:creationId xmlns:a16="http://schemas.microsoft.com/office/drawing/2014/main" id="{00000000-0008-0000-0700-00000C020000}"/>
            </a:ext>
          </a:extLst>
        </xdr:cNvPr>
        <xdr:cNvSpPr txBox="1"/>
      </xdr:nvSpPr>
      <xdr:spPr>
        <a:xfrm>
          <a:off x="16370300" y="656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48130</xdr:rowOff>
    </xdr:from>
    <xdr:to>
      <xdr:col>86</xdr:col>
      <xdr:colOff>25400</xdr:colOff>
      <xdr:row>38</xdr:row>
      <xdr:rowOff>48130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6563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3820</xdr:rowOff>
    </xdr:from>
    <xdr:ext cx="534377" cy="259045"/>
    <xdr:sp macro="" textlink="">
      <xdr:nvSpPr>
        <xdr:cNvPr id="526" name="消防費最大値テキスト">
          <a:extLst>
            <a:ext uri="{FF2B5EF4-FFF2-40B4-BE49-F238E27FC236}">
              <a16:creationId xmlns:a16="http://schemas.microsoft.com/office/drawing/2014/main" id="{00000000-0008-0000-0700-00000E020000}"/>
            </a:ext>
          </a:extLst>
        </xdr:cNvPr>
        <xdr:cNvSpPr txBox="1"/>
      </xdr:nvSpPr>
      <xdr:spPr>
        <a:xfrm>
          <a:off x="16370300" y="514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57143</xdr:rowOff>
    </xdr:from>
    <xdr:to>
      <xdr:col>86</xdr:col>
      <xdr:colOff>25400</xdr:colOff>
      <xdr:row>31</xdr:row>
      <xdr:rowOff>57143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5372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14035</xdr:rowOff>
    </xdr:from>
    <xdr:to>
      <xdr:col>85</xdr:col>
      <xdr:colOff>127000</xdr:colOff>
      <xdr:row>36</xdr:row>
      <xdr:rowOff>118473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5481300" y="6186235"/>
          <a:ext cx="838200" cy="10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4335</xdr:rowOff>
    </xdr:from>
    <xdr:ext cx="534377" cy="259045"/>
    <xdr:sp macro="" textlink="">
      <xdr:nvSpPr>
        <xdr:cNvPr id="529" name="消防費平均値テキスト">
          <a:extLst>
            <a:ext uri="{FF2B5EF4-FFF2-40B4-BE49-F238E27FC236}">
              <a16:creationId xmlns:a16="http://schemas.microsoft.com/office/drawing/2014/main" id="{00000000-0008-0000-0700-000011020000}"/>
            </a:ext>
          </a:extLst>
        </xdr:cNvPr>
        <xdr:cNvSpPr txBox="1"/>
      </xdr:nvSpPr>
      <xdr:spPr>
        <a:xfrm>
          <a:off x="16370300" y="583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152908</xdr:rowOff>
    </xdr:from>
    <xdr:to>
      <xdr:col>85</xdr:col>
      <xdr:colOff>177800</xdr:colOff>
      <xdr:row>35</xdr:row>
      <xdr:rowOff>83058</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6268700" y="598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14035</xdr:rowOff>
    </xdr:from>
    <xdr:to>
      <xdr:col>81</xdr:col>
      <xdr:colOff>50800</xdr:colOff>
      <xdr:row>36</xdr:row>
      <xdr:rowOff>20175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4592300" y="6186235"/>
          <a:ext cx="889000" cy="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2358</xdr:rowOff>
    </xdr:from>
    <xdr:to>
      <xdr:col>81</xdr:col>
      <xdr:colOff>101600</xdr:colOff>
      <xdr:row>35</xdr:row>
      <xdr:rowOff>103958</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5430500" y="600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120485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577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20175</xdr:rowOff>
    </xdr:from>
    <xdr:to>
      <xdr:col>76</xdr:col>
      <xdr:colOff>114300</xdr:colOff>
      <xdr:row>36</xdr:row>
      <xdr:rowOff>54726</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3703300" y="6192375"/>
          <a:ext cx="889000" cy="3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170478</xdr:rowOff>
    </xdr:from>
    <xdr:to>
      <xdr:col>76</xdr:col>
      <xdr:colOff>165100</xdr:colOff>
      <xdr:row>35</xdr:row>
      <xdr:rowOff>100628</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4541500" y="599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117155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577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54726</xdr:rowOff>
    </xdr:from>
    <xdr:to>
      <xdr:col>71</xdr:col>
      <xdr:colOff>177800</xdr:colOff>
      <xdr:row>36</xdr:row>
      <xdr:rowOff>79937</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flipV="1">
          <a:off x="12814300" y="6226926"/>
          <a:ext cx="889000" cy="25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53630</xdr:rowOff>
    </xdr:from>
    <xdr:to>
      <xdr:col>72</xdr:col>
      <xdr:colOff>38100</xdr:colOff>
      <xdr:row>35</xdr:row>
      <xdr:rowOff>155230</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3652500" y="605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307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82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41482</xdr:rowOff>
    </xdr:from>
    <xdr:to>
      <xdr:col>67</xdr:col>
      <xdr:colOff>101600</xdr:colOff>
      <xdr:row>35</xdr:row>
      <xdr:rowOff>143082</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2763500" y="604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159609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581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67673</xdr:rowOff>
    </xdr:from>
    <xdr:to>
      <xdr:col>85</xdr:col>
      <xdr:colOff>177800</xdr:colOff>
      <xdr:row>36</xdr:row>
      <xdr:rowOff>169273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6268700" y="623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46100</xdr:rowOff>
    </xdr:from>
    <xdr:ext cx="534377" cy="259045"/>
    <xdr:sp macro="" textlink="">
      <xdr:nvSpPr>
        <xdr:cNvPr id="548" name="消防費該当値テキスト">
          <a:extLst>
            <a:ext uri="{FF2B5EF4-FFF2-40B4-BE49-F238E27FC236}">
              <a16:creationId xmlns:a16="http://schemas.microsoft.com/office/drawing/2014/main" id="{00000000-0008-0000-0700-000024020000}"/>
            </a:ext>
          </a:extLst>
        </xdr:cNvPr>
        <xdr:cNvSpPr txBox="1"/>
      </xdr:nvSpPr>
      <xdr:spPr>
        <a:xfrm>
          <a:off x="16370300" y="621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134685</xdr:rowOff>
    </xdr:from>
    <xdr:to>
      <xdr:col>81</xdr:col>
      <xdr:colOff>101600</xdr:colOff>
      <xdr:row>36</xdr:row>
      <xdr:rowOff>64835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5430500" y="613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55962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5214111" y="622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140825</xdr:rowOff>
    </xdr:from>
    <xdr:to>
      <xdr:col>76</xdr:col>
      <xdr:colOff>165100</xdr:colOff>
      <xdr:row>36</xdr:row>
      <xdr:rowOff>70975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4541500" y="614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62102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4325111" y="623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3926</xdr:rowOff>
    </xdr:from>
    <xdr:to>
      <xdr:col>72</xdr:col>
      <xdr:colOff>38100</xdr:colOff>
      <xdr:row>36</xdr:row>
      <xdr:rowOff>105526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3652500" y="61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96653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3436111" y="626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29137</xdr:rowOff>
    </xdr:from>
    <xdr:to>
      <xdr:col>67</xdr:col>
      <xdr:colOff>101600</xdr:colOff>
      <xdr:row>36</xdr:row>
      <xdr:rowOff>130737</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2763500" y="620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121864</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547111" y="629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a:extLst>
            <a:ext uri="{FF2B5EF4-FFF2-40B4-BE49-F238E27FC236}">
              <a16:creationId xmlns:a16="http://schemas.microsoft.com/office/drawing/2014/main" id="{00000000-0008-0000-0700-00004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101034</xdr:rowOff>
    </xdr:from>
    <xdr:to>
      <xdr:col>85</xdr:col>
      <xdr:colOff>126364</xdr:colOff>
      <xdr:row>59</xdr:row>
      <xdr:rowOff>87122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6317595" y="8673534"/>
          <a:ext cx="1269" cy="1529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90949</xdr:rowOff>
    </xdr:from>
    <xdr:ext cx="534377" cy="259045"/>
    <xdr:sp macro="" textlink="">
      <xdr:nvSpPr>
        <xdr:cNvPr id="584" name="教育費最小値テキスト">
          <a:extLst>
            <a:ext uri="{FF2B5EF4-FFF2-40B4-BE49-F238E27FC236}">
              <a16:creationId xmlns:a16="http://schemas.microsoft.com/office/drawing/2014/main" id="{00000000-0008-0000-0700-000048020000}"/>
            </a:ext>
          </a:extLst>
        </xdr:cNvPr>
        <xdr:cNvSpPr txBox="1"/>
      </xdr:nvSpPr>
      <xdr:spPr>
        <a:xfrm>
          <a:off x="16370300" y="1020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87122</xdr:rowOff>
    </xdr:from>
    <xdr:to>
      <xdr:col>86</xdr:col>
      <xdr:colOff>25400</xdr:colOff>
      <xdr:row>59</xdr:row>
      <xdr:rowOff>87122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10202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47711</xdr:rowOff>
    </xdr:from>
    <xdr:ext cx="534377" cy="259045"/>
    <xdr:sp macro="" textlink="">
      <xdr:nvSpPr>
        <xdr:cNvPr id="586" name="教育費最大値テキスト">
          <a:extLst>
            <a:ext uri="{FF2B5EF4-FFF2-40B4-BE49-F238E27FC236}">
              <a16:creationId xmlns:a16="http://schemas.microsoft.com/office/drawing/2014/main" id="{00000000-0008-0000-0700-00004A020000}"/>
            </a:ext>
          </a:extLst>
        </xdr:cNvPr>
        <xdr:cNvSpPr txBox="1"/>
      </xdr:nvSpPr>
      <xdr:spPr>
        <a:xfrm>
          <a:off x="16370300" y="844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101034</xdr:rowOff>
    </xdr:from>
    <xdr:to>
      <xdr:col>86</xdr:col>
      <xdr:colOff>25400</xdr:colOff>
      <xdr:row>50</xdr:row>
      <xdr:rowOff>101034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6230600" y="8673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140386</xdr:rowOff>
    </xdr:from>
    <xdr:to>
      <xdr:col>85</xdr:col>
      <xdr:colOff>127000</xdr:colOff>
      <xdr:row>58</xdr:row>
      <xdr:rowOff>19914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5481300" y="9741586"/>
          <a:ext cx="838200" cy="22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158673</xdr:rowOff>
    </xdr:from>
    <xdr:ext cx="534377" cy="259045"/>
    <xdr:sp macro="" textlink="">
      <xdr:nvSpPr>
        <xdr:cNvPr id="589" name="教育費平均値テキスト">
          <a:extLst>
            <a:ext uri="{FF2B5EF4-FFF2-40B4-BE49-F238E27FC236}">
              <a16:creationId xmlns:a16="http://schemas.microsoft.com/office/drawing/2014/main" id="{00000000-0008-0000-0700-00004D020000}"/>
            </a:ext>
          </a:extLst>
        </xdr:cNvPr>
        <xdr:cNvSpPr txBox="1"/>
      </xdr:nvSpPr>
      <xdr:spPr>
        <a:xfrm>
          <a:off x="16370300" y="9416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135796</xdr:rowOff>
    </xdr:from>
    <xdr:to>
      <xdr:col>85</xdr:col>
      <xdr:colOff>177800</xdr:colOff>
      <xdr:row>56</xdr:row>
      <xdr:rowOff>65946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6268700" y="956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140386</xdr:rowOff>
    </xdr:from>
    <xdr:to>
      <xdr:col>81</xdr:col>
      <xdr:colOff>50800</xdr:colOff>
      <xdr:row>58</xdr:row>
      <xdr:rowOff>71937</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4592300" y="9741586"/>
          <a:ext cx="889000" cy="27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72179</xdr:rowOff>
    </xdr:from>
    <xdr:to>
      <xdr:col>81</xdr:col>
      <xdr:colOff>101600</xdr:colOff>
      <xdr:row>57</xdr:row>
      <xdr:rowOff>2329</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5430500" y="967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18856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44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141594</xdr:rowOff>
    </xdr:from>
    <xdr:to>
      <xdr:col>76</xdr:col>
      <xdr:colOff>114300</xdr:colOff>
      <xdr:row>58</xdr:row>
      <xdr:rowOff>71937</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3703300" y="9914244"/>
          <a:ext cx="889000" cy="10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52585</xdr:rowOff>
    </xdr:from>
    <xdr:to>
      <xdr:col>76</xdr:col>
      <xdr:colOff>165100</xdr:colOff>
      <xdr:row>57</xdr:row>
      <xdr:rowOff>154185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4541500" y="98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170712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60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141594</xdr:rowOff>
    </xdr:from>
    <xdr:to>
      <xdr:col>71</xdr:col>
      <xdr:colOff>177800</xdr:colOff>
      <xdr:row>59</xdr:row>
      <xdr:rowOff>58906</xdr:rowOff>
    </xdr:to>
    <xdr:cxnSp macro="">
      <xdr:nvCxnSpPr>
        <xdr:cNvPr id="597" name="直線コネクタ 596">
          <a:extLst>
            <a:ext uri="{FF2B5EF4-FFF2-40B4-BE49-F238E27FC236}">
              <a16:creationId xmlns:a16="http://schemas.microsoft.com/office/drawing/2014/main" id="{00000000-0008-0000-0700-000055020000}"/>
            </a:ext>
          </a:extLst>
        </xdr:cNvPr>
        <xdr:cNvCxnSpPr/>
      </xdr:nvCxnSpPr>
      <xdr:spPr>
        <a:xfrm flipV="1">
          <a:off x="12814300" y="9914244"/>
          <a:ext cx="889000" cy="26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48242</xdr:rowOff>
    </xdr:from>
    <xdr:to>
      <xdr:col>72</xdr:col>
      <xdr:colOff>38100</xdr:colOff>
      <xdr:row>57</xdr:row>
      <xdr:rowOff>149842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3652500" y="982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166369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596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165644</xdr:rowOff>
    </xdr:from>
    <xdr:to>
      <xdr:col>67</xdr:col>
      <xdr:colOff>101600</xdr:colOff>
      <xdr:row>57</xdr:row>
      <xdr:rowOff>95794</xdr:rowOff>
    </xdr:to>
    <xdr:sp macro="" textlink="">
      <xdr:nvSpPr>
        <xdr:cNvPr id="600" name="フローチャート: 判断 599">
          <a:extLst>
            <a:ext uri="{FF2B5EF4-FFF2-40B4-BE49-F238E27FC236}">
              <a16:creationId xmlns:a16="http://schemas.microsoft.com/office/drawing/2014/main" id="{00000000-0008-0000-0700-000058020000}"/>
            </a:ext>
          </a:extLst>
        </xdr:cNvPr>
        <xdr:cNvSpPr/>
      </xdr:nvSpPr>
      <xdr:spPr>
        <a:xfrm>
          <a:off x="12763500" y="976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112321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5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140564</xdr:rowOff>
    </xdr:from>
    <xdr:to>
      <xdr:col>85</xdr:col>
      <xdr:colOff>177800</xdr:colOff>
      <xdr:row>58</xdr:row>
      <xdr:rowOff>70714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6268700" y="99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118991</xdr:rowOff>
    </xdr:from>
    <xdr:ext cx="534377" cy="259045"/>
    <xdr:sp macro="" textlink="">
      <xdr:nvSpPr>
        <xdr:cNvPr id="608" name="教育費該当値テキスト">
          <a:extLst>
            <a:ext uri="{FF2B5EF4-FFF2-40B4-BE49-F238E27FC236}">
              <a16:creationId xmlns:a16="http://schemas.microsoft.com/office/drawing/2014/main" id="{00000000-0008-0000-0700-000060020000}"/>
            </a:ext>
          </a:extLst>
        </xdr:cNvPr>
        <xdr:cNvSpPr txBox="1"/>
      </xdr:nvSpPr>
      <xdr:spPr>
        <a:xfrm>
          <a:off x="16370300" y="989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89586</xdr:rowOff>
    </xdr:from>
    <xdr:to>
      <xdr:col>81</xdr:col>
      <xdr:colOff>101600</xdr:colOff>
      <xdr:row>57</xdr:row>
      <xdr:rowOff>19736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5430500" y="969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10863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5214111" y="978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21137</xdr:rowOff>
    </xdr:from>
    <xdr:to>
      <xdr:col>76</xdr:col>
      <xdr:colOff>165100</xdr:colOff>
      <xdr:row>58</xdr:row>
      <xdr:rowOff>122737</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4541500" y="996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113864</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4325111" y="1005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90794</xdr:rowOff>
    </xdr:from>
    <xdr:to>
      <xdr:col>72</xdr:col>
      <xdr:colOff>38100</xdr:colOff>
      <xdr:row>58</xdr:row>
      <xdr:rowOff>20944</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3652500" y="986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12071</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3436111" y="995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8106</xdr:rowOff>
    </xdr:from>
    <xdr:to>
      <xdr:col>67</xdr:col>
      <xdr:colOff>101600</xdr:colOff>
      <xdr:row>59</xdr:row>
      <xdr:rowOff>109706</xdr:rowOff>
    </xdr:to>
    <xdr:sp macro="" textlink="">
      <xdr:nvSpPr>
        <xdr:cNvPr id="615" name="楕円 614">
          <a:extLst>
            <a:ext uri="{FF2B5EF4-FFF2-40B4-BE49-F238E27FC236}">
              <a16:creationId xmlns:a16="http://schemas.microsoft.com/office/drawing/2014/main" id="{00000000-0008-0000-0700-000067020000}"/>
            </a:ext>
          </a:extLst>
        </xdr:cNvPr>
        <xdr:cNvSpPr/>
      </xdr:nvSpPr>
      <xdr:spPr>
        <a:xfrm>
          <a:off x="12763500" y="1012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100833</xdr:rowOff>
    </xdr:from>
    <xdr:ext cx="534377"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547111" y="1021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a16="http://schemas.microsoft.com/office/drawing/2014/main"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145453</xdr:rowOff>
    </xdr:from>
    <xdr:to>
      <xdr:col>85</xdr:col>
      <xdr:colOff>126364</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6317595" y="11975503"/>
          <a:ext cx="1269" cy="1613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1" name="災害復旧費最小値テキスト">
          <a:extLst>
            <a:ext uri="{FF2B5EF4-FFF2-40B4-BE49-F238E27FC236}">
              <a16:creationId xmlns:a16="http://schemas.microsoft.com/office/drawing/2014/main" id="{00000000-0008-0000-0700-000081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92130</xdr:rowOff>
    </xdr:from>
    <xdr:ext cx="534377" cy="259045"/>
    <xdr:sp macro="" textlink="">
      <xdr:nvSpPr>
        <xdr:cNvPr id="643" name="災害復旧費最大値テキスト">
          <a:extLst>
            <a:ext uri="{FF2B5EF4-FFF2-40B4-BE49-F238E27FC236}">
              <a16:creationId xmlns:a16="http://schemas.microsoft.com/office/drawing/2014/main" id="{00000000-0008-0000-0700-000083020000}"/>
            </a:ext>
          </a:extLst>
        </xdr:cNvPr>
        <xdr:cNvSpPr txBox="1"/>
      </xdr:nvSpPr>
      <xdr:spPr>
        <a:xfrm>
          <a:off x="16370300" y="1175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145453</xdr:rowOff>
    </xdr:from>
    <xdr:to>
      <xdr:col>86</xdr:col>
      <xdr:colOff>25400</xdr:colOff>
      <xdr:row>69</xdr:row>
      <xdr:rowOff>145453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1975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155169</xdr:rowOff>
    </xdr:from>
    <xdr:to>
      <xdr:col>85</xdr:col>
      <xdr:colOff>127000</xdr:colOff>
      <xdr:row>79</xdr:row>
      <xdr:rowOff>13855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5481300" y="13528269"/>
          <a:ext cx="838200" cy="3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23232</xdr:rowOff>
    </xdr:from>
    <xdr:ext cx="469744" cy="259045"/>
    <xdr:sp macro="" textlink="">
      <xdr:nvSpPr>
        <xdr:cNvPr id="646" name="災害復旧費平均値テキスト">
          <a:extLst>
            <a:ext uri="{FF2B5EF4-FFF2-40B4-BE49-F238E27FC236}">
              <a16:creationId xmlns:a16="http://schemas.microsoft.com/office/drawing/2014/main" id="{00000000-0008-0000-0700-000086020000}"/>
            </a:ext>
          </a:extLst>
        </xdr:cNvPr>
        <xdr:cNvSpPr txBox="1"/>
      </xdr:nvSpPr>
      <xdr:spPr>
        <a:xfrm>
          <a:off x="16370300" y="13224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355</xdr:rowOff>
    </xdr:from>
    <xdr:to>
      <xdr:col>85</xdr:col>
      <xdr:colOff>177800</xdr:colOff>
      <xdr:row>78</xdr:row>
      <xdr:rowOff>101955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6268700" y="1337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99543</xdr:rowOff>
    </xdr:from>
    <xdr:to>
      <xdr:col>81</xdr:col>
      <xdr:colOff>50800</xdr:colOff>
      <xdr:row>78</xdr:row>
      <xdr:rowOff>155169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4592300" y="13472643"/>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19749</xdr:rowOff>
    </xdr:from>
    <xdr:to>
      <xdr:col>81</xdr:col>
      <xdr:colOff>101600</xdr:colOff>
      <xdr:row>78</xdr:row>
      <xdr:rowOff>121349</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5430500" y="1339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137876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16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99543</xdr:rowOff>
    </xdr:from>
    <xdr:to>
      <xdr:col>76</xdr:col>
      <xdr:colOff>114300</xdr:colOff>
      <xdr:row>78</xdr:row>
      <xdr:rowOff>162407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3703300" y="13472643"/>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80023</xdr:rowOff>
    </xdr:from>
    <xdr:to>
      <xdr:col>76</xdr:col>
      <xdr:colOff>165100</xdr:colOff>
      <xdr:row>79</xdr:row>
      <xdr:rowOff>10173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4541500" y="134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1300</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54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162407</xdr:rowOff>
    </xdr:from>
    <xdr:to>
      <xdr:col>71</xdr:col>
      <xdr:colOff>177800</xdr:colOff>
      <xdr:row>79</xdr:row>
      <xdr:rowOff>39269</xdr:rowOff>
    </xdr:to>
    <xdr:cxnSp macro="">
      <xdr:nvCxnSpPr>
        <xdr:cNvPr id="654" name="直線コネクタ 653">
          <a:extLst>
            <a:ext uri="{FF2B5EF4-FFF2-40B4-BE49-F238E27FC236}">
              <a16:creationId xmlns:a16="http://schemas.microsoft.com/office/drawing/2014/main" id="{00000000-0008-0000-0700-00008E020000}"/>
            </a:ext>
          </a:extLst>
        </xdr:cNvPr>
        <xdr:cNvCxnSpPr/>
      </xdr:nvCxnSpPr>
      <xdr:spPr>
        <a:xfrm flipV="1">
          <a:off x="12814300" y="13535507"/>
          <a:ext cx="889000" cy="48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95414</xdr:rowOff>
    </xdr:from>
    <xdr:to>
      <xdr:col>72</xdr:col>
      <xdr:colOff>38100</xdr:colOff>
      <xdr:row>79</xdr:row>
      <xdr:rowOff>25564</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3652500" y="134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42091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24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64058</xdr:rowOff>
    </xdr:from>
    <xdr:to>
      <xdr:col>67</xdr:col>
      <xdr:colOff>101600</xdr:colOff>
      <xdr:row>78</xdr:row>
      <xdr:rowOff>165658</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2763500" y="134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10735</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21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134505</xdr:rowOff>
    </xdr:from>
    <xdr:to>
      <xdr:col>85</xdr:col>
      <xdr:colOff>177800</xdr:colOff>
      <xdr:row>79</xdr:row>
      <xdr:rowOff>64655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6268700" y="1350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49432</xdr:rowOff>
    </xdr:from>
    <xdr:ext cx="378565" cy="259045"/>
    <xdr:sp macro="" textlink="">
      <xdr:nvSpPr>
        <xdr:cNvPr id="665" name="災害復旧費該当値テキスト">
          <a:extLst>
            <a:ext uri="{FF2B5EF4-FFF2-40B4-BE49-F238E27FC236}">
              <a16:creationId xmlns:a16="http://schemas.microsoft.com/office/drawing/2014/main" id="{00000000-0008-0000-0700-000099020000}"/>
            </a:ext>
          </a:extLst>
        </xdr:cNvPr>
        <xdr:cNvSpPr txBox="1"/>
      </xdr:nvSpPr>
      <xdr:spPr>
        <a:xfrm>
          <a:off x="16370300" y="13422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104369</xdr:rowOff>
    </xdr:from>
    <xdr:to>
      <xdr:col>81</xdr:col>
      <xdr:colOff>101600</xdr:colOff>
      <xdr:row>79</xdr:row>
      <xdr:rowOff>34519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5430500" y="1347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25646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5246428" y="1357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48743</xdr:rowOff>
    </xdr:from>
    <xdr:to>
      <xdr:col>76</xdr:col>
      <xdr:colOff>165100</xdr:colOff>
      <xdr:row>78</xdr:row>
      <xdr:rowOff>150343</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4541500" y="1342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166870</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4357428" y="1319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111607</xdr:rowOff>
    </xdr:from>
    <xdr:to>
      <xdr:col>72</xdr:col>
      <xdr:colOff>38100</xdr:colOff>
      <xdr:row>79</xdr:row>
      <xdr:rowOff>41757</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3652500" y="1348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32884</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3468428" y="1357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159919</xdr:rowOff>
    </xdr:from>
    <xdr:to>
      <xdr:col>67</xdr:col>
      <xdr:colOff>101600</xdr:colOff>
      <xdr:row>79</xdr:row>
      <xdr:rowOff>90069</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2763500" y="1353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81196</xdr:rowOff>
    </xdr:from>
    <xdr:ext cx="378565"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625017" y="13625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7" name="公債費グラフ枠">
          <a:extLst>
            <a:ext uri="{FF2B5EF4-FFF2-40B4-BE49-F238E27FC236}">
              <a16:creationId xmlns:a16="http://schemas.microsoft.com/office/drawing/2014/main" id="{00000000-0008-0000-0700-0000B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71577</xdr:rowOff>
    </xdr:from>
    <xdr:to>
      <xdr:col>85</xdr:col>
      <xdr:colOff>126364</xdr:colOff>
      <xdr:row>99</xdr:row>
      <xdr:rowOff>33096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6317595" y="15673527"/>
          <a:ext cx="1269" cy="1333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36923</xdr:rowOff>
    </xdr:from>
    <xdr:ext cx="534377" cy="259045"/>
    <xdr:sp macro="" textlink="">
      <xdr:nvSpPr>
        <xdr:cNvPr id="699" name="公債費最小値テキスト">
          <a:extLst>
            <a:ext uri="{FF2B5EF4-FFF2-40B4-BE49-F238E27FC236}">
              <a16:creationId xmlns:a16="http://schemas.microsoft.com/office/drawing/2014/main" id="{00000000-0008-0000-0700-0000BB020000}"/>
            </a:ext>
          </a:extLst>
        </xdr:cNvPr>
        <xdr:cNvSpPr txBox="1"/>
      </xdr:nvSpPr>
      <xdr:spPr>
        <a:xfrm>
          <a:off x="16370300" y="1701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33096</xdr:rowOff>
    </xdr:from>
    <xdr:to>
      <xdr:col>86</xdr:col>
      <xdr:colOff>25400</xdr:colOff>
      <xdr:row>99</xdr:row>
      <xdr:rowOff>33096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7006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18254</xdr:rowOff>
    </xdr:from>
    <xdr:ext cx="534377" cy="259045"/>
    <xdr:sp macro="" textlink="">
      <xdr:nvSpPr>
        <xdr:cNvPr id="701" name="公債費最大値テキスト">
          <a:extLst>
            <a:ext uri="{FF2B5EF4-FFF2-40B4-BE49-F238E27FC236}">
              <a16:creationId xmlns:a16="http://schemas.microsoft.com/office/drawing/2014/main" id="{00000000-0008-0000-0700-0000BD020000}"/>
            </a:ext>
          </a:extLst>
        </xdr:cNvPr>
        <xdr:cNvSpPr txBox="1"/>
      </xdr:nvSpPr>
      <xdr:spPr>
        <a:xfrm>
          <a:off x="16370300" y="1544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90,576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71577</xdr:rowOff>
    </xdr:from>
    <xdr:to>
      <xdr:col>86</xdr:col>
      <xdr:colOff>25400</xdr:colOff>
      <xdr:row>91</xdr:row>
      <xdr:rowOff>71577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6230600" y="15673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160693</xdr:rowOff>
    </xdr:from>
    <xdr:to>
      <xdr:col>85</xdr:col>
      <xdr:colOff>127000</xdr:colOff>
      <xdr:row>97</xdr:row>
      <xdr:rowOff>46983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5481300" y="16619893"/>
          <a:ext cx="838200" cy="5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52836</xdr:rowOff>
    </xdr:from>
    <xdr:ext cx="534377" cy="259045"/>
    <xdr:sp macro="" textlink="">
      <xdr:nvSpPr>
        <xdr:cNvPr id="704" name="公債費平均値テキスト">
          <a:extLst>
            <a:ext uri="{FF2B5EF4-FFF2-40B4-BE49-F238E27FC236}">
              <a16:creationId xmlns:a16="http://schemas.microsoft.com/office/drawing/2014/main" id="{00000000-0008-0000-0700-0000C0020000}"/>
            </a:ext>
          </a:extLst>
        </xdr:cNvPr>
        <xdr:cNvSpPr txBox="1"/>
      </xdr:nvSpPr>
      <xdr:spPr>
        <a:xfrm>
          <a:off x="16370300" y="16340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29959</xdr:rowOff>
    </xdr:from>
    <xdr:to>
      <xdr:col>85</xdr:col>
      <xdr:colOff>177800</xdr:colOff>
      <xdr:row>96</xdr:row>
      <xdr:rowOff>131559</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62687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46983</xdr:rowOff>
    </xdr:from>
    <xdr:to>
      <xdr:col>81</xdr:col>
      <xdr:colOff>50800</xdr:colOff>
      <xdr:row>97</xdr:row>
      <xdr:rowOff>50070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4592300" y="16677633"/>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16472</xdr:rowOff>
    </xdr:from>
    <xdr:to>
      <xdr:col>81</xdr:col>
      <xdr:colOff>101600</xdr:colOff>
      <xdr:row>96</xdr:row>
      <xdr:rowOff>118072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5430500" y="1647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134599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25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50070</xdr:rowOff>
    </xdr:from>
    <xdr:to>
      <xdr:col>76</xdr:col>
      <xdr:colOff>114300</xdr:colOff>
      <xdr:row>97</xdr:row>
      <xdr:rowOff>71786</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3703300" y="16680720"/>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171138</xdr:rowOff>
    </xdr:from>
    <xdr:to>
      <xdr:col>76</xdr:col>
      <xdr:colOff>165100</xdr:colOff>
      <xdr:row>96</xdr:row>
      <xdr:rowOff>101288</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4541500" y="164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117815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3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71786</xdr:rowOff>
    </xdr:from>
    <xdr:to>
      <xdr:col>71</xdr:col>
      <xdr:colOff>177800</xdr:colOff>
      <xdr:row>97</xdr:row>
      <xdr:rowOff>83483</xdr:rowOff>
    </xdr:to>
    <xdr:cxnSp macro="">
      <xdr:nvCxnSpPr>
        <xdr:cNvPr id="712" name="直線コネクタ 711">
          <a:extLst>
            <a:ext uri="{FF2B5EF4-FFF2-40B4-BE49-F238E27FC236}">
              <a16:creationId xmlns:a16="http://schemas.microsoft.com/office/drawing/2014/main" id="{00000000-0008-0000-0700-0000C8020000}"/>
            </a:ext>
          </a:extLst>
        </xdr:cNvPr>
        <xdr:cNvCxnSpPr/>
      </xdr:nvCxnSpPr>
      <xdr:spPr>
        <a:xfrm flipV="1">
          <a:off x="12814300" y="16702436"/>
          <a:ext cx="8890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20796</xdr:rowOff>
    </xdr:from>
    <xdr:to>
      <xdr:col>72</xdr:col>
      <xdr:colOff>38100</xdr:colOff>
      <xdr:row>96</xdr:row>
      <xdr:rowOff>122396</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3652500" y="16479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138923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25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23825</xdr:rowOff>
    </xdr:from>
    <xdr:to>
      <xdr:col>67</xdr:col>
      <xdr:colOff>101600</xdr:colOff>
      <xdr:row>96</xdr:row>
      <xdr:rowOff>125425</xdr:rowOff>
    </xdr:to>
    <xdr:sp macro="" textlink="">
      <xdr:nvSpPr>
        <xdr:cNvPr id="715" name="フローチャート: 判断 714">
          <a:extLst>
            <a:ext uri="{FF2B5EF4-FFF2-40B4-BE49-F238E27FC236}">
              <a16:creationId xmlns:a16="http://schemas.microsoft.com/office/drawing/2014/main" id="{00000000-0008-0000-0700-0000CB020000}"/>
            </a:ext>
          </a:extLst>
        </xdr:cNvPr>
        <xdr:cNvSpPr/>
      </xdr:nvSpPr>
      <xdr:spPr>
        <a:xfrm>
          <a:off x="12763500" y="1648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141952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25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109893</xdr:rowOff>
    </xdr:from>
    <xdr:to>
      <xdr:col>85</xdr:col>
      <xdr:colOff>177800</xdr:colOff>
      <xdr:row>97</xdr:row>
      <xdr:rowOff>40043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6268700" y="1656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88320</xdr:rowOff>
    </xdr:from>
    <xdr:ext cx="534377" cy="259045"/>
    <xdr:sp macro="" textlink="">
      <xdr:nvSpPr>
        <xdr:cNvPr id="723" name="公債費該当値テキスト">
          <a:extLst>
            <a:ext uri="{FF2B5EF4-FFF2-40B4-BE49-F238E27FC236}">
              <a16:creationId xmlns:a16="http://schemas.microsoft.com/office/drawing/2014/main" id="{00000000-0008-0000-0700-0000D3020000}"/>
            </a:ext>
          </a:extLst>
        </xdr:cNvPr>
        <xdr:cNvSpPr txBox="1"/>
      </xdr:nvSpPr>
      <xdr:spPr>
        <a:xfrm>
          <a:off x="16370300" y="16547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167633</xdr:rowOff>
    </xdr:from>
    <xdr:to>
      <xdr:col>81</xdr:col>
      <xdr:colOff>101600</xdr:colOff>
      <xdr:row>97</xdr:row>
      <xdr:rowOff>97783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5430500" y="1662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88910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5214111" y="1671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170720</xdr:rowOff>
    </xdr:from>
    <xdr:to>
      <xdr:col>76</xdr:col>
      <xdr:colOff>165100</xdr:colOff>
      <xdr:row>97</xdr:row>
      <xdr:rowOff>100870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4541500" y="1662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91997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4325111" y="1672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20986</xdr:rowOff>
    </xdr:from>
    <xdr:to>
      <xdr:col>72</xdr:col>
      <xdr:colOff>38100</xdr:colOff>
      <xdr:row>97</xdr:row>
      <xdr:rowOff>122586</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3652500" y="1665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113713</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3436111" y="1674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32683</xdr:rowOff>
    </xdr:from>
    <xdr:to>
      <xdr:col>67</xdr:col>
      <xdr:colOff>101600</xdr:colOff>
      <xdr:row>97</xdr:row>
      <xdr:rowOff>134283</xdr:rowOff>
    </xdr:to>
    <xdr:sp macro="" textlink="">
      <xdr:nvSpPr>
        <xdr:cNvPr id="730" name="楕円 729">
          <a:extLst>
            <a:ext uri="{FF2B5EF4-FFF2-40B4-BE49-F238E27FC236}">
              <a16:creationId xmlns:a16="http://schemas.microsoft.com/office/drawing/2014/main" id="{00000000-0008-0000-0700-0000DA020000}"/>
            </a:ext>
          </a:extLst>
        </xdr:cNvPr>
        <xdr:cNvSpPr/>
      </xdr:nvSpPr>
      <xdr:spPr>
        <a:xfrm>
          <a:off x="12763500" y="1666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125410</xdr:rowOff>
    </xdr:from>
    <xdr:ext cx="534377"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2547111" y="1675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6" name="諸支出金グラフ枠">
          <a:extLst>
            <a:ext uri="{FF2B5EF4-FFF2-40B4-BE49-F238E27FC236}">
              <a16:creationId xmlns:a16="http://schemas.microsoft.com/office/drawing/2014/main" id="{00000000-0008-0000-0700-0000F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10378</xdr:rowOff>
    </xdr:from>
    <xdr:to>
      <xdr:col>116</xdr:col>
      <xdr:colOff>62864</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2159595" y="5153878"/>
          <a:ext cx="1269" cy="163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8" name="諸支出金最小値テキスト">
          <a:extLst>
            <a:ext uri="{FF2B5EF4-FFF2-40B4-BE49-F238E27FC236}">
              <a16:creationId xmlns:a16="http://schemas.microsoft.com/office/drawing/2014/main" id="{00000000-0008-0000-0700-0000F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128505</xdr:rowOff>
    </xdr:from>
    <xdr:ext cx="469744" cy="259045"/>
    <xdr:sp macro="" textlink="">
      <xdr:nvSpPr>
        <xdr:cNvPr id="760" name="諸支出金最大値テキスト">
          <a:extLst>
            <a:ext uri="{FF2B5EF4-FFF2-40B4-BE49-F238E27FC236}">
              <a16:creationId xmlns:a16="http://schemas.microsoft.com/office/drawing/2014/main" id="{00000000-0008-0000-0700-0000F8020000}"/>
            </a:ext>
          </a:extLst>
        </xdr:cNvPr>
        <xdr:cNvSpPr txBox="1"/>
      </xdr:nvSpPr>
      <xdr:spPr>
        <a:xfrm>
          <a:off x="22212300" y="492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10378</xdr:rowOff>
    </xdr:from>
    <xdr:to>
      <xdr:col>116</xdr:col>
      <xdr:colOff>152400</xdr:colOff>
      <xdr:row>30</xdr:row>
      <xdr:rowOff>10378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2072600" y="515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139536</xdr:rowOff>
    </xdr:from>
    <xdr:ext cx="378565" cy="259045"/>
    <xdr:sp macro="" textlink="">
      <xdr:nvSpPr>
        <xdr:cNvPr id="763" name="諸支出金平均値テキスト">
          <a:extLst>
            <a:ext uri="{FF2B5EF4-FFF2-40B4-BE49-F238E27FC236}">
              <a16:creationId xmlns:a16="http://schemas.microsoft.com/office/drawing/2014/main" id="{00000000-0008-0000-0700-0000FB020000}"/>
            </a:ext>
          </a:extLst>
        </xdr:cNvPr>
        <xdr:cNvSpPr txBox="1"/>
      </xdr:nvSpPr>
      <xdr:spPr>
        <a:xfrm>
          <a:off x="22212300" y="64831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116659</xdr:rowOff>
    </xdr:from>
    <xdr:to>
      <xdr:col>116</xdr:col>
      <xdr:colOff>114300</xdr:colOff>
      <xdr:row>39</xdr:row>
      <xdr:rowOff>46809</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2110700" y="663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92819</xdr:rowOff>
    </xdr:from>
    <xdr:to>
      <xdr:col>112</xdr:col>
      <xdr:colOff>38100</xdr:colOff>
      <xdr:row>39</xdr:row>
      <xdr:rowOff>22969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12725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39496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4017" y="6383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17707</xdr:rowOff>
    </xdr:from>
    <xdr:to>
      <xdr:col>107</xdr:col>
      <xdr:colOff>101600</xdr:colOff>
      <xdr:row>39</xdr:row>
      <xdr:rowOff>119307</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20383500" y="670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135834</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77333" y="6479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13788</xdr:rowOff>
    </xdr:from>
    <xdr:to>
      <xdr:col>102</xdr:col>
      <xdr:colOff>165100</xdr:colOff>
      <xdr:row>39</xdr:row>
      <xdr:rowOff>115388</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94945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131915</xdr:rowOff>
    </xdr:from>
    <xdr:ext cx="378565"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6017" y="6475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26198</xdr:rowOff>
    </xdr:from>
    <xdr:to>
      <xdr:col>98</xdr:col>
      <xdr:colOff>38100</xdr:colOff>
      <xdr:row>39</xdr:row>
      <xdr:rowOff>127798</xdr:rowOff>
    </xdr:to>
    <xdr:sp macro="" textlink="">
      <xdr:nvSpPr>
        <xdr:cNvPr id="774" name="フローチャート: 判断 773">
          <a:extLst>
            <a:ext uri="{FF2B5EF4-FFF2-40B4-BE49-F238E27FC236}">
              <a16:creationId xmlns:a16="http://schemas.microsoft.com/office/drawing/2014/main" id="{00000000-0008-0000-0700-000006030000}"/>
            </a:ext>
          </a:extLst>
        </xdr:cNvPr>
        <xdr:cNvSpPr/>
      </xdr:nvSpPr>
      <xdr:spPr>
        <a:xfrm>
          <a:off x="18605500" y="6712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144325</xdr:rowOff>
    </xdr:from>
    <xdr:ext cx="313932"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99333" y="64879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82" name="諸支出金該当値テキスト">
          <a:extLst>
            <a:ext uri="{FF2B5EF4-FFF2-40B4-BE49-F238E27FC236}">
              <a16:creationId xmlns:a16="http://schemas.microsoft.com/office/drawing/2014/main" id="{00000000-0008-0000-0700-00000E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9" name="楕円 788">
          <a:extLst>
            <a:ext uri="{FF2B5EF4-FFF2-40B4-BE49-F238E27FC236}">
              <a16:creationId xmlns:a16="http://schemas.microsoft.com/office/drawing/2014/main" id="{00000000-0008-0000-0700-00001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前年度繰上充用金グラフ枠">
          <a:extLst>
            <a:ext uri="{FF2B5EF4-FFF2-40B4-BE49-F238E27FC236}">
              <a16:creationId xmlns:a16="http://schemas.microsoft.com/office/drawing/2014/main" id="{00000000-0008-0000-07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7" name="前年度繰上充用金最小値テキスト">
          <a:extLst>
            <a:ext uri="{FF2B5EF4-FFF2-40B4-BE49-F238E27FC236}">
              <a16:creationId xmlns:a16="http://schemas.microsoft.com/office/drawing/2014/main" id="{00000000-0008-0000-0700-00002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9" name="前年度繰上充用金最大値テキスト">
          <a:extLst>
            <a:ext uri="{FF2B5EF4-FFF2-40B4-BE49-F238E27FC236}">
              <a16:creationId xmlns:a16="http://schemas.microsoft.com/office/drawing/2014/main" id="{00000000-0008-0000-0700-00002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2" name="前年度繰上充用金平均値テキスト">
          <a:extLst>
            <a:ext uri="{FF2B5EF4-FFF2-40B4-BE49-F238E27FC236}">
              <a16:creationId xmlns:a16="http://schemas.microsoft.com/office/drawing/2014/main" id="{00000000-0008-0000-0700-00002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0" name="直線コネクタ 819">
          <a:extLst>
            <a:ext uri="{FF2B5EF4-FFF2-40B4-BE49-F238E27FC236}">
              <a16:creationId xmlns:a16="http://schemas.microsoft.com/office/drawing/2014/main" id="{00000000-0008-0000-0700-00003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1" name="前年度繰上充用金該当値テキスト">
          <a:extLst>
            <a:ext uri="{FF2B5EF4-FFF2-40B4-BE49-F238E27FC236}">
              <a16:creationId xmlns:a16="http://schemas.microsoft.com/office/drawing/2014/main" id="{00000000-0008-0000-0700-00003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総務費は、住民一人あたり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154,637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円であり、前年度から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84,544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円と大幅に増加している。主な要因としては、新型コロナウイルス感染症対策である特別定額給付金支給事業の実施によるものである。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衛生費は、住民一人あたり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28,753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円であり、前年度から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26,540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円減少している。主な要因としては、ひうちクリーンセンター整備事業の事業費減少によるものである。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土木費は、住民一人あたり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51,077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円であり、前年度から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7,175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円減少している。主な要因としては、喜多川朔日市線改良事業、新泉町団地整備事業の事業費減少によるものである。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教育費は、住民一人あたり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47,668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円であり、前年度から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6,811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円減少している。主な要因としては、幼稚園・小中学校空調設備整備事業の完了及び、西条西中学校屋内運動場等整備事業の事業費の減少によるものである。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今後も、大型事業の実施に伴う地方債の借入が見込まれることから、事業実施方法や事業規模の適正化、費用対効果を十分考慮し、歳入水準にあった歳出構造への転換を進め、将来的な財政負担を軽減することで、持続可能な財政運営を行っていきたい。</a:t>
          </a:r>
        </a:p>
        <a:p>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令和</a:t>
          </a:r>
          <a:r>
            <a:rPr kumimoji="1" lang="en-US" altLang="ja-JP" sz="1200">
              <a:solidFill>
                <a:sysClr val="windowText" lastClr="000000"/>
              </a:solidFill>
              <a:latin typeface="ＭＳ ゴシック" pitchFamily="49" charset="-128"/>
              <a:ea typeface="ＭＳ ゴシック" pitchFamily="49" charset="-128"/>
            </a:rPr>
            <a:t>2</a:t>
          </a:r>
          <a:r>
            <a:rPr kumimoji="1" lang="ja-JP" altLang="en-US" sz="1200">
              <a:solidFill>
                <a:sysClr val="windowText" lastClr="000000"/>
              </a:solidFill>
              <a:latin typeface="ＭＳ ゴシック" pitchFamily="49" charset="-128"/>
              <a:ea typeface="ＭＳ ゴシック" pitchFamily="49" charset="-128"/>
            </a:rPr>
            <a:t>年度の実質収支比率は、</a:t>
          </a:r>
          <a:r>
            <a:rPr kumimoji="1" lang="en-US" altLang="ja-JP" sz="1200">
              <a:solidFill>
                <a:sysClr val="windowText" lastClr="000000"/>
              </a:solidFill>
              <a:latin typeface="ＭＳ ゴシック" pitchFamily="49" charset="-128"/>
              <a:ea typeface="ＭＳ ゴシック" pitchFamily="49" charset="-128"/>
            </a:rPr>
            <a:t>10.99</a:t>
          </a:r>
          <a:r>
            <a:rPr kumimoji="1" lang="ja-JP" altLang="en-US" sz="1200">
              <a:solidFill>
                <a:sysClr val="windowText" lastClr="000000"/>
              </a:solidFill>
              <a:latin typeface="ＭＳ ゴシック" pitchFamily="49" charset="-128"/>
              <a:ea typeface="ＭＳ ゴシック" pitchFamily="49" charset="-128"/>
            </a:rPr>
            <a:t>％となった。通常、実質収支比率は、</a:t>
          </a:r>
          <a:r>
            <a:rPr kumimoji="1" lang="en-US" altLang="ja-JP" sz="1200">
              <a:solidFill>
                <a:sysClr val="windowText" lastClr="000000"/>
              </a:solidFill>
              <a:latin typeface="ＭＳ ゴシック" pitchFamily="49" charset="-128"/>
              <a:ea typeface="ＭＳ ゴシック" pitchFamily="49" charset="-128"/>
            </a:rPr>
            <a:t>3</a:t>
          </a:r>
          <a:r>
            <a:rPr kumimoji="1" lang="ja-JP" altLang="en-US" sz="1200">
              <a:solidFill>
                <a:sysClr val="windowText" lastClr="000000"/>
              </a:solidFill>
              <a:latin typeface="ＭＳ ゴシック" pitchFamily="49" charset="-128"/>
              <a:ea typeface="ＭＳ ゴシック" pitchFamily="49" charset="-128"/>
            </a:rPr>
            <a:t>～</a:t>
          </a:r>
          <a:r>
            <a:rPr kumimoji="1" lang="en-US" altLang="ja-JP" sz="1200">
              <a:solidFill>
                <a:sysClr val="windowText" lastClr="000000"/>
              </a:solidFill>
              <a:latin typeface="ＭＳ ゴシック" pitchFamily="49" charset="-128"/>
              <a:ea typeface="ＭＳ ゴシック" pitchFamily="49" charset="-128"/>
            </a:rPr>
            <a:t>5</a:t>
          </a:r>
          <a:r>
            <a:rPr kumimoji="1" lang="ja-JP" altLang="en-US" sz="1200">
              <a:solidFill>
                <a:sysClr val="windowText" lastClr="000000"/>
              </a:solidFill>
              <a:latin typeface="ＭＳ ゴシック" pitchFamily="49" charset="-128"/>
              <a:ea typeface="ＭＳ ゴシック" pitchFamily="49" charset="-128"/>
            </a:rPr>
            <a:t>％が望ましいとされており、基準値より良い状況となっている。</a:t>
          </a:r>
        </a:p>
        <a:p>
          <a:r>
            <a:rPr kumimoji="1" lang="ja-JP" altLang="en-US" sz="1200">
              <a:solidFill>
                <a:sysClr val="windowText" lastClr="000000"/>
              </a:solidFill>
              <a:latin typeface="ＭＳ ゴシック" pitchFamily="49" charset="-128"/>
              <a:ea typeface="ＭＳ ゴシック" pitchFamily="49" charset="-128"/>
            </a:rPr>
            <a:t>　令和</a:t>
          </a:r>
          <a:r>
            <a:rPr kumimoji="1" lang="en-US" altLang="ja-JP" sz="1200">
              <a:solidFill>
                <a:sysClr val="windowText" lastClr="000000"/>
              </a:solidFill>
              <a:latin typeface="ＭＳ ゴシック" pitchFamily="49" charset="-128"/>
              <a:ea typeface="ＭＳ ゴシック" pitchFamily="49" charset="-128"/>
            </a:rPr>
            <a:t>2</a:t>
          </a:r>
          <a:r>
            <a:rPr kumimoji="1" lang="ja-JP" altLang="en-US" sz="1200">
              <a:solidFill>
                <a:sysClr val="windowText" lastClr="000000"/>
              </a:solidFill>
              <a:latin typeface="ＭＳ ゴシック" pitchFamily="49" charset="-128"/>
              <a:ea typeface="ＭＳ ゴシック" pitchFamily="49" charset="-128"/>
            </a:rPr>
            <a:t>年度においては、平成</a:t>
          </a:r>
          <a:r>
            <a:rPr kumimoji="1" lang="en-US" altLang="ja-JP" sz="1200">
              <a:solidFill>
                <a:sysClr val="windowText" lastClr="000000"/>
              </a:solidFill>
              <a:latin typeface="ＭＳ ゴシック" pitchFamily="49" charset="-128"/>
              <a:ea typeface="ＭＳ ゴシック" pitchFamily="49" charset="-128"/>
            </a:rPr>
            <a:t>29</a:t>
          </a:r>
          <a:r>
            <a:rPr kumimoji="1" lang="ja-JP" altLang="en-US" sz="1200">
              <a:solidFill>
                <a:sysClr val="windowText" lastClr="000000"/>
              </a:solidFill>
              <a:latin typeface="ＭＳ ゴシック" pitchFamily="49" charset="-128"/>
              <a:ea typeface="ＭＳ ゴシック" pitchFamily="49" charset="-128"/>
            </a:rPr>
            <a:t>年度以降</a:t>
          </a:r>
          <a:r>
            <a:rPr kumimoji="1" lang="en-US" altLang="ja-JP" sz="1200">
              <a:solidFill>
                <a:sysClr val="windowText" lastClr="000000"/>
              </a:solidFill>
              <a:latin typeface="ＭＳ ゴシック" pitchFamily="49" charset="-128"/>
              <a:ea typeface="ＭＳ ゴシック" pitchFamily="49" charset="-128"/>
            </a:rPr>
            <a:t>3</a:t>
          </a:r>
          <a:r>
            <a:rPr kumimoji="1" lang="ja-JP" altLang="en-US" sz="1200">
              <a:solidFill>
                <a:sysClr val="windowText" lastClr="000000"/>
              </a:solidFill>
              <a:latin typeface="ＭＳ ゴシック" pitchFamily="49" charset="-128"/>
              <a:ea typeface="ＭＳ ゴシック" pitchFamily="49" charset="-128"/>
            </a:rPr>
            <a:t>年連続で赤字となっていた実質単年度収支が黒字へ転換された。これは、令和</a:t>
          </a:r>
          <a:r>
            <a:rPr kumimoji="1" lang="en-US" altLang="ja-JP" sz="1200">
              <a:solidFill>
                <a:sysClr val="windowText" lastClr="000000"/>
              </a:solidFill>
              <a:latin typeface="ＭＳ ゴシック" pitchFamily="49" charset="-128"/>
              <a:ea typeface="ＭＳ ゴシック" pitchFamily="49" charset="-128"/>
            </a:rPr>
            <a:t>2</a:t>
          </a:r>
          <a:r>
            <a:rPr kumimoji="1" lang="ja-JP" altLang="en-US" sz="1200">
              <a:solidFill>
                <a:sysClr val="windowText" lastClr="000000"/>
              </a:solidFill>
              <a:latin typeface="ＭＳ ゴシック" pitchFamily="49" charset="-128"/>
              <a:ea typeface="ＭＳ ゴシック" pitchFamily="49" charset="-128"/>
            </a:rPr>
            <a:t>年度を「財政運営の転換期」と位置付け、事業の選択と集中などの歳出改革を行ったことに加え、新型コロナウイルス感染症の影響により、計画していた事業が縮小・中止となり歳出が抑制されたことなどによるもの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全会計において黒字決算または、歳入歳出同額となっており、収支の均衡が図られている。今後とも健全で安定した財政運営に努める。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地域総合整備資金貸付金回収の皆増により、特定財源が</a:t>
          </a:r>
          <a:r>
            <a:rPr kumimoji="1" lang="en-US" altLang="ja-JP" sz="1200">
              <a:solidFill>
                <a:sysClr val="windowText" lastClr="000000"/>
              </a:solidFill>
              <a:latin typeface="ＭＳ ゴシック" pitchFamily="49" charset="-128"/>
              <a:ea typeface="ＭＳ ゴシック" pitchFamily="49" charset="-128"/>
            </a:rPr>
            <a:t>180</a:t>
          </a:r>
          <a:r>
            <a:rPr kumimoji="1" lang="ja-JP" altLang="en-US" sz="1200">
              <a:solidFill>
                <a:sysClr val="windowText" lastClr="000000"/>
              </a:solidFill>
              <a:latin typeface="ＭＳ ゴシック" pitchFamily="49" charset="-128"/>
              <a:ea typeface="ＭＳ ゴシック" pitchFamily="49" charset="-128"/>
            </a:rPr>
            <a:t>百万円増加したものの、臨時財政対策債や合併特例債等の元利償還金が</a:t>
          </a:r>
          <a:r>
            <a:rPr kumimoji="1" lang="en-US" altLang="ja-JP" sz="1200">
              <a:solidFill>
                <a:sysClr val="windowText" lastClr="000000"/>
              </a:solidFill>
              <a:latin typeface="ＭＳ ゴシック" pitchFamily="49" charset="-128"/>
              <a:ea typeface="ＭＳ ゴシック" pitchFamily="49" charset="-128"/>
            </a:rPr>
            <a:t>292</a:t>
          </a:r>
          <a:r>
            <a:rPr kumimoji="1" lang="ja-JP" altLang="en-US" sz="1200">
              <a:solidFill>
                <a:sysClr val="windowText" lastClr="000000"/>
              </a:solidFill>
              <a:latin typeface="ＭＳ ゴシック" pitchFamily="49" charset="-128"/>
              <a:ea typeface="ＭＳ ゴシック" pitchFamily="49" charset="-128"/>
            </a:rPr>
            <a:t>百万円増加したことにより、実質公債費比率は、前年度よりやや悪化している。</a:t>
          </a:r>
        </a:p>
        <a:p>
          <a:r>
            <a:rPr kumimoji="1" lang="ja-JP" altLang="en-US" sz="1200">
              <a:solidFill>
                <a:sysClr val="windowText" lastClr="000000"/>
              </a:solidFill>
              <a:latin typeface="ＭＳ ゴシック" pitchFamily="49" charset="-128"/>
              <a:ea typeface="ＭＳ ゴシック" pitchFamily="49" charset="-128"/>
            </a:rPr>
            <a:t>　今後についても、近年の大型事業の実施に伴い借り入れた合併特例債等の地方債の償還が本格化することに加え、さらに大型事業の実施に伴う地方債の借入を予定しており、公債費の大幅な増加を見込んでおり、財政環境は一層厳しさを増していくものと認識し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当年度においては、地方債の残高は</a:t>
          </a:r>
          <a:r>
            <a:rPr kumimoji="1" lang="en-US" altLang="ja-JP" sz="1200">
              <a:solidFill>
                <a:sysClr val="windowText" lastClr="000000"/>
              </a:solidFill>
              <a:latin typeface="ＭＳ ゴシック" pitchFamily="49" charset="-128"/>
              <a:ea typeface="ＭＳ ゴシック" pitchFamily="49" charset="-128"/>
            </a:rPr>
            <a:t>123</a:t>
          </a:r>
          <a:r>
            <a:rPr kumimoji="1" lang="ja-JP" altLang="en-US" sz="1200">
              <a:solidFill>
                <a:sysClr val="windowText" lastClr="000000"/>
              </a:solidFill>
              <a:latin typeface="ＭＳ ゴシック" pitchFamily="49" charset="-128"/>
              <a:ea typeface="ＭＳ ゴシック" pitchFamily="49" charset="-128"/>
            </a:rPr>
            <a:t>百万円増加したものの、公営住宅使用料の増加及び地域総合整備資金貸付金回収額の皆増による充当可能特定歳入が</a:t>
          </a:r>
          <a:r>
            <a:rPr kumimoji="1" lang="en-US" altLang="ja-JP" sz="1200">
              <a:solidFill>
                <a:sysClr val="windowText" lastClr="000000"/>
              </a:solidFill>
              <a:latin typeface="ＭＳ ゴシック" pitchFamily="49" charset="-128"/>
              <a:ea typeface="ＭＳ ゴシック" pitchFamily="49" charset="-128"/>
            </a:rPr>
            <a:t>108</a:t>
          </a:r>
          <a:r>
            <a:rPr kumimoji="1" lang="ja-JP" altLang="en-US" sz="1200">
              <a:solidFill>
                <a:sysClr val="windowText" lastClr="000000"/>
              </a:solidFill>
              <a:latin typeface="ＭＳ ゴシック" pitchFamily="49" charset="-128"/>
              <a:ea typeface="ＭＳ ゴシック" pitchFamily="49" charset="-128"/>
            </a:rPr>
            <a:t>百万円増加したことにより、昨年度と比較し、</a:t>
          </a:r>
          <a:r>
            <a:rPr kumimoji="1" lang="en-US" altLang="ja-JP" sz="1200">
              <a:solidFill>
                <a:sysClr val="windowText" lastClr="000000"/>
              </a:solidFill>
              <a:latin typeface="ＭＳ ゴシック" pitchFamily="49" charset="-128"/>
              <a:ea typeface="ＭＳ ゴシック" pitchFamily="49" charset="-128"/>
            </a:rPr>
            <a:t>4.5</a:t>
          </a:r>
          <a:r>
            <a:rPr kumimoji="1" lang="ja-JP" altLang="en-US" sz="1200">
              <a:solidFill>
                <a:sysClr val="windowText" lastClr="000000"/>
              </a:solidFill>
              <a:latin typeface="ＭＳ ゴシック" pitchFamily="49" charset="-128"/>
              <a:ea typeface="ＭＳ ゴシック" pitchFamily="49" charset="-128"/>
            </a:rPr>
            <a:t>ポイント改善している。</a:t>
          </a:r>
        </a:p>
        <a:p>
          <a:r>
            <a:rPr kumimoji="1" lang="ja-JP" altLang="en-US" sz="1200">
              <a:solidFill>
                <a:sysClr val="windowText" lastClr="000000"/>
              </a:solidFill>
              <a:latin typeface="ＭＳ ゴシック" pitchFamily="49" charset="-128"/>
              <a:ea typeface="ＭＳ ゴシック" pitchFamily="49" charset="-128"/>
            </a:rPr>
            <a:t>　しかし、今後は、大型事業の実施に伴う地方債の借入が見込まれることから、事業実施方法や事業規模の精査により、地方債借入額の抑制を図る必要がある。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愛媛県西条市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つを合わせた基金残高は約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百万円と前年同比で約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また、福祉基金、ひうち緑地等管理基金等は、それぞれ事業実施に伴い基金を取り崩したことから基金残高は減少している。一方、新型コロナウイルス感染症対策利子補給基金として新規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百万円を積立てたものの、基金全体では約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合併振興基金を平成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カ年で積立限度額の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まで積立を行った。この間は増加していたが、今後、特定目的基金については、それぞれの設置目的に応じた各種事業の財源として活用を図っていることから、基金の総額としては、目的の達成とともに減少する見通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また、過年度に借り入れた合併特例債等の償還が本格化し、公債費の増加が見込まれることから、安定的な財政運営を図るため、減債基金については、追加の積立についても検討していきたい。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・合併振興基金：本市における市民の連帯の強化及び地域振興に要する経費。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・福祉基金：高齢者等の社会参加の促進及び、保健福祉の増進を図る事業に要する経費。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・ひうち緑地等管理基金：東部臨海土地造成事業により施行した緑地等の管理に要する経費。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・水産資源育成基金：東部臨海土地造成事業に伴う水産資源育成事業に要する経費。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・漁業振興対策基金：西条地区</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旧西條市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の漁業振興対策事業に要する経費。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・合併振興基金：利子の積立による増。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・福祉基金：シルバーカー購入費補助金、タクシー利用助成などの社会福祉基金事業実施による減。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・ひうち緑地等管理基金：ひうち地域の樹木管理、除草清掃等委託実施による減。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・水産資源育成基金：ひうち地域で放流するクルマエビ等種苗購入費等による減。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カ年で積立限度額の約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億円の積み立てを行った。今後は、積立の財源として借り入れた合併特例債の償還が完了した額に限り、活用が可能とされていることから、市民の連帯の強化及び地域振興に要する経費に充当していく予定。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・福祉基金：福祉基金事業の財源とするため毎年度取崩予定。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・ひうち緑地等管理基金：：ひうち地域の緑地管理の財源とするため毎年度取崩予定。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・水産資源育成基金：ひうち地域で実施する漁業振興対策事業の財源とするため毎年度取崩予定。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前年度繰越金の１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２以上となる約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百万円を積立てたものの、一般会計の財源不足に対応するため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間の財源不足の備えや、災害等により生じる予期せぬ支出・減収に充てるための財源ともなることから、一定額の確保が必要であり、今まで以上に行財政改革を推し進め、歳入水準に見合った歳出構造への転換を図り、財源の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庁舎整備に係る元利償還金等市債償還の財源として約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百万円を取り崩したものの約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百万円を積み立てたため、約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に係る元利償還金に充当することとし、また一般会計の財源不足時には公債費に充当するための取崩を行っていく。今後、近年の大型事業の実施に伴い借り入れた地方債の償還が本格化し、公債費の増加が見込まれることから、安定的な財政運営を図るため、追加の積立も検討していきたい。</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108,025
106,509
510.04
61,731,445
58,497,217
3,057,296
27,819,480
62,069,599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年度は、昨年度から</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ポイント悪化し、類似団体と比較すると</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ポイント悪く、愛媛県平均と比較すると</a:t>
          </a:r>
          <a:r>
            <a:rPr kumimoji="1" lang="en-US" altLang="ja-JP" sz="1100">
              <a:latin typeface="ＭＳ Ｐゴシック" panose="020B0600070205080204" pitchFamily="50" charset="-128"/>
              <a:ea typeface="ＭＳ Ｐゴシック" panose="020B0600070205080204" pitchFamily="50" charset="-128"/>
            </a:rPr>
            <a:t>5.3</a:t>
          </a:r>
          <a:r>
            <a:rPr kumimoji="1" lang="ja-JP" altLang="en-US" sz="1100">
              <a:latin typeface="ＭＳ Ｐゴシック" panose="020B0600070205080204" pitchFamily="50" charset="-128"/>
              <a:ea typeface="ＭＳ Ｐゴシック" panose="020B0600070205080204" pitchFamily="50" charset="-128"/>
            </a:rPr>
            <a:t>ポイント悪い状況となっている。これは、整備から年月が経過し、老朽化した資産を多く抱えていることを表している。今後は、公共施設等総合管理計画に基づき、計画的に施設の統廃合を進め、施設修繕などの維持管理費の抑制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72811" y="68638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127125" y="66054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772811" y="65116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127125" y="62532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772811" y="61594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127125" y="59010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772811" y="5807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127125" y="554884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772811" y="5455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127125" y="519662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772811" y="51066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34</xdr:row>
      <xdr:rowOff>39794</xdr:rowOff>
    </xdr:to>
    <xdr:cxnSp macro="">
      <xdr:nvCxnSpPr>
        <xdr:cNvPr id="65" name="直線コネクタ 64"/>
        <xdr:cNvCxnSpPr/>
      </xdr:nvCxnSpPr>
      <xdr:spPr>
        <a:xfrm flipV="1">
          <a:off x="4206240" y="5193030"/>
          <a:ext cx="1270" cy="1300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43621</xdr:rowOff>
    </xdr:from>
    <xdr:ext cx="405111" cy="259045"/>
    <xdr:sp macro="" textlink="">
      <xdr:nvSpPr>
        <xdr:cNvPr id="66" name="有形固定資産減価償却率最小値テキスト"/>
        <xdr:cNvSpPr txBox="1"/>
      </xdr:nvSpPr>
      <xdr:spPr>
        <a:xfrm>
          <a:off x="4258945" y="6497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39794</xdr:rowOff>
    </xdr:from>
    <xdr:to>
      <xdr:col>23</xdr:col>
      <xdr:colOff>174625</xdr:colOff>
      <xdr:row>34</xdr:row>
      <xdr:rowOff>39794</xdr:rowOff>
    </xdr:to>
    <xdr:cxnSp macro="">
      <xdr:nvCxnSpPr>
        <xdr:cNvPr id="67" name="直線コネクタ 66"/>
        <xdr:cNvCxnSpPr/>
      </xdr:nvCxnSpPr>
      <xdr:spPr>
        <a:xfrm>
          <a:off x="4119245" y="649393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xdr:cNvSpPr txBox="1"/>
      </xdr:nvSpPr>
      <xdr:spPr>
        <a:xfrm>
          <a:off x="4258945" y="4972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xdr:cNvCxnSpPr/>
      </xdr:nvCxnSpPr>
      <xdr:spPr>
        <a:xfrm>
          <a:off x="4119245" y="519303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129134</xdr:rowOff>
    </xdr:from>
    <xdr:ext cx="405111" cy="259045"/>
    <xdr:sp macro="" textlink="">
      <xdr:nvSpPr>
        <xdr:cNvPr id="70" name="有形固定資産減価償却率平均値テキスト"/>
        <xdr:cNvSpPr txBox="1"/>
      </xdr:nvSpPr>
      <xdr:spPr>
        <a:xfrm>
          <a:off x="4258945" y="57450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106257</xdr:rowOff>
    </xdr:from>
    <xdr:to>
      <xdr:col>23</xdr:col>
      <xdr:colOff>136525</xdr:colOff>
      <xdr:row>31</xdr:row>
      <xdr:rowOff>36407</xdr:rowOff>
    </xdr:to>
    <xdr:sp macro="" textlink="">
      <xdr:nvSpPr>
        <xdr:cNvPr id="71" name="フローチャート: 判断 70"/>
        <xdr:cNvSpPr/>
      </xdr:nvSpPr>
      <xdr:spPr>
        <a:xfrm>
          <a:off x="4157345" y="5889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99060</xdr:rowOff>
    </xdr:from>
    <xdr:to>
      <xdr:col>19</xdr:col>
      <xdr:colOff>187325</xdr:colOff>
      <xdr:row>31</xdr:row>
      <xdr:rowOff>29210</xdr:rowOff>
    </xdr:to>
    <xdr:sp macro="" textlink="">
      <xdr:nvSpPr>
        <xdr:cNvPr id="72" name="フローチャート: 判断 71"/>
        <xdr:cNvSpPr/>
      </xdr:nvSpPr>
      <xdr:spPr>
        <a:xfrm>
          <a:off x="3537585" y="5882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59478</xdr:rowOff>
    </xdr:from>
    <xdr:to>
      <xdr:col>15</xdr:col>
      <xdr:colOff>187325</xdr:colOff>
      <xdr:row>30</xdr:row>
      <xdr:rowOff>161078</xdr:rowOff>
    </xdr:to>
    <xdr:sp macro="" textlink="">
      <xdr:nvSpPr>
        <xdr:cNvPr id="73" name="フローチャート: 判断 72"/>
        <xdr:cNvSpPr/>
      </xdr:nvSpPr>
      <xdr:spPr>
        <a:xfrm>
          <a:off x="2867025" y="58430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19897</xdr:rowOff>
    </xdr:from>
    <xdr:to>
      <xdr:col>11</xdr:col>
      <xdr:colOff>187325</xdr:colOff>
      <xdr:row>30</xdr:row>
      <xdr:rowOff>121497</xdr:rowOff>
    </xdr:to>
    <xdr:sp macro="" textlink="">
      <xdr:nvSpPr>
        <xdr:cNvPr id="74" name="フローチャート: 判断 73"/>
        <xdr:cNvSpPr/>
      </xdr:nvSpPr>
      <xdr:spPr>
        <a:xfrm>
          <a:off x="2196465" y="58034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144568</xdr:rowOff>
    </xdr:from>
    <xdr:to>
      <xdr:col>7</xdr:col>
      <xdr:colOff>187325</xdr:colOff>
      <xdr:row>30</xdr:row>
      <xdr:rowOff>74718</xdr:rowOff>
    </xdr:to>
    <xdr:sp macro="" textlink="">
      <xdr:nvSpPr>
        <xdr:cNvPr id="75" name="フローチャート: 判断 74"/>
        <xdr:cNvSpPr/>
      </xdr:nvSpPr>
      <xdr:spPr>
        <a:xfrm>
          <a:off x="1525905" y="57605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81" name="楕円 80"/>
        <xdr:cNvSpPr/>
      </xdr:nvSpPr>
      <xdr:spPr>
        <a:xfrm>
          <a:off x="4157345" y="6029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57167</xdr:rowOff>
    </xdr:from>
    <xdr:ext cx="405111" cy="259045"/>
    <xdr:sp macro="" textlink="">
      <xdr:nvSpPr>
        <xdr:cNvPr id="82" name="有形固定資産減価償却率該当値テキスト"/>
        <xdr:cNvSpPr txBox="1"/>
      </xdr:nvSpPr>
      <xdr:spPr>
        <a:xfrm>
          <a:off x="4258945"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57150</xdr:rowOff>
    </xdr:from>
    <xdr:to>
      <xdr:col>19</xdr:col>
      <xdr:colOff>187325</xdr:colOff>
      <xdr:row>31</xdr:row>
      <xdr:rowOff>158750</xdr:rowOff>
    </xdr:to>
    <xdr:sp macro="" textlink="">
      <xdr:nvSpPr>
        <xdr:cNvPr id="83" name="楕円 82"/>
        <xdr:cNvSpPr/>
      </xdr:nvSpPr>
      <xdr:spPr>
        <a:xfrm>
          <a:off x="3537585" y="6008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107950</xdr:rowOff>
    </xdr:from>
    <xdr:to>
      <xdr:col>23</xdr:col>
      <xdr:colOff>85725</xdr:colOff>
      <xdr:row>31</xdr:row>
      <xdr:rowOff>129540</xdr:rowOff>
    </xdr:to>
    <xdr:cxnSp macro="">
      <xdr:nvCxnSpPr>
        <xdr:cNvPr id="84" name="直線コネクタ 83"/>
        <xdr:cNvCxnSpPr/>
      </xdr:nvCxnSpPr>
      <xdr:spPr>
        <a:xfrm>
          <a:off x="3588385" y="6059170"/>
          <a:ext cx="6197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111125</xdr:rowOff>
    </xdr:from>
    <xdr:to>
      <xdr:col>15</xdr:col>
      <xdr:colOff>187325</xdr:colOff>
      <xdr:row>32</xdr:row>
      <xdr:rowOff>41275</xdr:rowOff>
    </xdr:to>
    <xdr:sp macro="" textlink="">
      <xdr:nvSpPr>
        <xdr:cNvPr id="85" name="楕円 84"/>
        <xdr:cNvSpPr/>
      </xdr:nvSpPr>
      <xdr:spPr>
        <a:xfrm>
          <a:off x="2867025" y="60623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107950</xdr:rowOff>
    </xdr:from>
    <xdr:to>
      <xdr:col>19</xdr:col>
      <xdr:colOff>136525</xdr:colOff>
      <xdr:row>31</xdr:row>
      <xdr:rowOff>161925</xdr:rowOff>
    </xdr:to>
    <xdr:cxnSp macro="">
      <xdr:nvCxnSpPr>
        <xdr:cNvPr id="86" name="直線コネクタ 85"/>
        <xdr:cNvCxnSpPr/>
      </xdr:nvCxnSpPr>
      <xdr:spPr>
        <a:xfrm flipV="1">
          <a:off x="2917825" y="6059170"/>
          <a:ext cx="6705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118322</xdr:rowOff>
    </xdr:from>
    <xdr:to>
      <xdr:col>11</xdr:col>
      <xdr:colOff>187325</xdr:colOff>
      <xdr:row>32</xdr:row>
      <xdr:rowOff>48472</xdr:rowOff>
    </xdr:to>
    <xdr:sp macro="" textlink="">
      <xdr:nvSpPr>
        <xdr:cNvPr id="87" name="楕円 86"/>
        <xdr:cNvSpPr/>
      </xdr:nvSpPr>
      <xdr:spPr>
        <a:xfrm>
          <a:off x="2196465" y="60695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161925</xdr:rowOff>
    </xdr:from>
    <xdr:to>
      <xdr:col>15</xdr:col>
      <xdr:colOff>136525</xdr:colOff>
      <xdr:row>31</xdr:row>
      <xdr:rowOff>169122</xdr:rowOff>
    </xdr:to>
    <xdr:cxnSp macro="">
      <xdr:nvCxnSpPr>
        <xdr:cNvPr id="88" name="直線コネクタ 87"/>
        <xdr:cNvCxnSpPr/>
      </xdr:nvCxnSpPr>
      <xdr:spPr>
        <a:xfrm flipV="1">
          <a:off x="2247265" y="6113145"/>
          <a:ext cx="67056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82338</xdr:rowOff>
    </xdr:from>
    <xdr:to>
      <xdr:col>7</xdr:col>
      <xdr:colOff>187325</xdr:colOff>
      <xdr:row>32</xdr:row>
      <xdr:rowOff>12488</xdr:rowOff>
    </xdr:to>
    <xdr:sp macro="" textlink="">
      <xdr:nvSpPr>
        <xdr:cNvPr id="89" name="楕円 88"/>
        <xdr:cNvSpPr/>
      </xdr:nvSpPr>
      <xdr:spPr>
        <a:xfrm>
          <a:off x="1525905" y="60335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133138</xdr:rowOff>
    </xdr:from>
    <xdr:to>
      <xdr:col>11</xdr:col>
      <xdr:colOff>136525</xdr:colOff>
      <xdr:row>31</xdr:row>
      <xdr:rowOff>169122</xdr:rowOff>
    </xdr:to>
    <xdr:cxnSp macro="">
      <xdr:nvCxnSpPr>
        <xdr:cNvPr id="90" name="直線コネクタ 89"/>
        <xdr:cNvCxnSpPr/>
      </xdr:nvCxnSpPr>
      <xdr:spPr>
        <a:xfrm>
          <a:off x="1576705" y="6084358"/>
          <a:ext cx="67056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45737</xdr:rowOff>
    </xdr:from>
    <xdr:ext cx="405111" cy="259045"/>
    <xdr:sp macro="" textlink="">
      <xdr:nvSpPr>
        <xdr:cNvPr id="91" name="n_1aveValue有形固定資産減価償却率"/>
        <xdr:cNvSpPr txBox="1"/>
      </xdr:nvSpPr>
      <xdr:spPr>
        <a:xfrm>
          <a:off x="3395989" y="566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6155</xdr:rowOff>
    </xdr:from>
    <xdr:ext cx="405111" cy="259045"/>
    <xdr:sp macro="" textlink="">
      <xdr:nvSpPr>
        <xdr:cNvPr id="92" name="n_2aveValue有形固定資産減価償却率"/>
        <xdr:cNvSpPr txBox="1"/>
      </xdr:nvSpPr>
      <xdr:spPr>
        <a:xfrm>
          <a:off x="2738129" y="5622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138024</xdr:rowOff>
    </xdr:from>
    <xdr:ext cx="405111" cy="259045"/>
    <xdr:sp macro="" textlink="">
      <xdr:nvSpPr>
        <xdr:cNvPr id="93" name="n_3aveValue有形固定資産減価償却率"/>
        <xdr:cNvSpPr txBox="1"/>
      </xdr:nvSpPr>
      <xdr:spPr>
        <a:xfrm>
          <a:off x="2067569" y="558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91245</xdr:rowOff>
    </xdr:from>
    <xdr:ext cx="405111" cy="259045"/>
    <xdr:sp macro="" textlink="">
      <xdr:nvSpPr>
        <xdr:cNvPr id="94" name="n_4aveValue有形固定資産減価償却率"/>
        <xdr:cNvSpPr txBox="1"/>
      </xdr:nvSpPr>
      <xdr:spPr>
        <a:xfrm>
          <a:off x="1397009" y="5539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149877</xdr:rowOff>
    </xdr:from>
    <xdr:ext cx="405111" cy="259045"/>
    <xdr:sp macro="" textlink="">
      <xdr:nvSpPr>
        <xdr:cNvPr id="95" name="n_1mainValue有形固定資産減価償却率"/>
        <xdr:cNvSpPr txBox="1"/>
      </xdr:nvSpPr>
      <xdr:spPr>
        <a:xfrm>
          <a:off x="3395989" y="610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96" name="n_2mainValue有形固定資産減価償却率"/>
        <xdr:cNvSpPr txBox="1"/>
      </xdr:nvSpPr>
      <xdr:spPr>
        <a:xfrm>
          <a:off x="2738129" y="615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39599</xdr:rowOff>
    </xdr:from>
    <xdr:ext cx="405111" cy="259045"/>
    <xdr:sp macro="" textlink="">
      <xdr:nvSpPr>
        <xdr:cNvPr id="97" name="n_3mainValue有形固定資産減価償却率"/>
        <xdr:cNvSpPr txBox="1"/>
      </xdr:nvSpPr>
      <xdr:spPr>
        <a:xfrm>
          <a:off x="2067569" y="6158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3615</xdr:rowOff>
    </xdr:from>
    <xdr:ext cx="405111" cy="259045"/>
    <xdr:sp macro="" textlink="">
      <xdr:nvSpPr>
        <xdr:cNvPr id="98" name="n_4mainValue有形固定資産減価償却率"/>
        <xdr:cNvSpPr txBox="1"/>
      </xdr:nvSpPr>
      <xdr:spPr>
        <a:xfrm>
          <a:off x="1397009" y="612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[ 868.3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年度は、昨年度から</a:t>
          </a:r>
          <a:r>
            <a:rPr kumimoji="1" lang="en-US" altLang="ja-JP" sz="1100">
              <a:latin typeface="ＭＳ Ｐゴシック" panose="020B0600070205080204" pitchFamily="50" charset="-128"/>
              <a:ea typeface="ＭＳ Ｐゴシック" panose="020B0600070205080204" pitchFamily="50" charset="-128"/>
            </a:rPr>
            <a:t>22.7</a:t>
          </a:r>
          <a:r>
            <a:rPr kumimoji="1" lang="ja-JP" altLang="en-US" sz="1100">
              <a:latin typeface="ＭＳ Ｐゴシック" panose="020B0600070205080204" pitchFamily="50" charset="-128"/>
              <a:ea typeface="ＭＳ Ｐゴシック" panose="020B0600070205080204" pitchFamily="50" charset="-128"/>
            </a:rPr>
            <a:t>ポイント改善している。これは、公営住宅使用料の増加及び地域総合整備資金貸付金回収額の皆増による充当可能特定歳入の増加によるものである。しかし、類似団体、愛媛県、全国平均と比較すると大幅に悪い状況となっている。今後も、大型事業の実施に伴う合併特例債等の借入が見込まれることから、事業実施方法や事業規模等の精査により、経費削減及び将来負担額の抑制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9486041" y="651168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8" name="テキスト ボックス 117"/>
        <xdr:cNvSpPr txBox="1"/>
      </xdr:nvSpPr>
      <xdr:spPr>
        <a:xfrm>
          <a:off x="9486041" y="615946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9542936" y="5807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9542936" y="5455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xdr:cNvSpPr txBox="1"/>
      </xdr:nvSpPr>
      <xdr:spPr>
        <a:xfrm>
          <a:off x="9542936" y="510663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6" name="テキスト ボックス 125"/>
        <xdr:cNvSpPr txBox="1"/>
      </xdr:nvSpPr>
      <xdr:spPr>
        <a:xfrm>
          <a:off x="9542936" y="4754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41148</xdr:rowOff>
    </xdr:from>
    <xdr:to>
      <xdr:col>76</xdr:col>
      <xdr:colOff>21589</xdr:colOff>
      <xdr:row>34</xdr:row>
      <xdr:rowOff>83693</xdr:rowOff>
    </xdr:to>
    <xdr:cxnSp macro="">
      <xdr:nvCxnSpPr>
        <xdr:cNvPr id="128" name="直線コネクタ 127"/>
        <xdr:cNvCxnSpPr/>
      </xdr:nvCxnSpPr>
      <xdr:spPr>
        <a:xfrm flipV="1">
          <a:off x="13027660" y="5154168"/>
          <a:ext cx="1269" cy="1383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87520</xdr:rowOff>
    </xdr:from>
    <xdr:ext cx="560923" cy="259045"/>
    <xdr:sp macro="" textlink="">
      <xdr:nvSpPr>
        <xdr:cNvPr id="129" name="債務償還比率最小値テキスト"/>
        <xdr:cNvSpPr txBox="1"/>
      </xdr:nvSpPr>
      <xdr:spPr>
        <a:xfrm>
          <a:off x="13080365" y="65416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83693</xdr:rowOff>
    </xdr:from>
    <xdr:to>
      <xdr:col>76</xdr:col>
      <xdr:colOff>111125</xdr:colOff>
      <xdr:row>34</xdr:row>
      <xdr:rowOff>83693</xdr:rowOff>
    </xdr:to>
    <xdr:cxnSp macro="">
      <xdr:nvCxnSpPr>
        <xdr:cNvPr id="130" name="直線コネクタ 129"/>
        <xdr:cNvCxnSpPr/>
      </xdr:nvCxnSpPr>
      <xdr:spPr>
        <a:xfrm>
          <a:off x="12963525" y="65378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159275</xdr:rowOff>
    </xdr:from>
    <xdr:ext cx="469744" cy="259045"/>
    <xdr:sp macro="" textlink="">
      <xdr:nvSpPr>
        <xdr:cNvPr id="131" name="債務償還比率最大値テキスト"/>
        <xdr:cNvSpPr txBox="1"/>
      </xdr:nvSpPr>
      <xdr:spPr>
        <a:xfrm>
          <a:off x="13080365" y="493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41148</xdr:rowOff>
    </xdr:from>
    <xdr:to>
      <xdr:col>76</xdr:col>
      <xdr:colOff>111125</xdr:colOff>
      <xdr:row>26</xdr:row>
      <xdr:rowOff>41148</xdr:rowOff>
    </xdr:to>
    <xdr:cxnSp macro="">
      <xdr:nvCxnSpPr>
        <xdr:cNvPr id="132" name="直線コネクタ 131"/>
        <xdr:cNvCxnSpPr/>
      </xdr:nvCxnSpPr>
      <xdr:spPr>
        <a:xfrm>
          <a:off x="12963525" y="5154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121926</xdr:rowOff>
    </xdr:from>
    <xdr:ext cx="469744" cy="259045"/>
    <xdr:sp macro="" textlink="">
      <xdr:nvSpPr>
        <xdr:cNvPr id="133" name="債務償還比率平均値テキスト"/>
        <xdr:cNvSpPr txBox="1"/>
      </xdr:nvSpPr>
      <xdr:spPr>
        <a:xfrm>
          <a:off x="13080365" y="5570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99049</xdr:rowOff>
    </xdr:from>
    <xdr:to>
      <xdr:col>76</xdr:col>
      <xdr:colOff>73025</xdr:colOff>
      <xdr:row>30</xdr:row>
      <xdr:rowOff>29199</xdr:rowOff>
    </xdr:to>
    <xdr:sp macro="" textlink="">
      <xdr:nvSpPr>
        <xdr:cNvPr id="134" name="フローチャート: 判断 133"/>
        <xdr:cNvSpPr/>
      </xdr:nvSpPr>
      <xdr:spPr>
        <a:xfrm>
          <a:off x="13001625" y="57149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133054</xdr:rowOff>
    </xdr:from>
    <xdr:to>
      <xdr:col>72</xdr:col>
      <xdr:colOff>123825</xdr:colOff>
      <xdr:row>30</xdr:row>
      <xdr:rowOff>63204</xdr:rowOff>
    </xdr:to>
    <xdr:sp macro="" textlink="">
      <xdr:nvSpPr>
        <xdr:cNvPr id="135" name="フローチャート: 判断 134"/>
        <xdr:cNvSpPr/>
      </xdr:nvSpPr>
      <xdr:spPr>
        <a:xfrm>
          <a:off x="12359005" y="5748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43815</xdr:rowOff>
    </xdr:from>
    <xdr:to>
      <xdr:col>68</xdr:col>
      <xdr:colOff>123825</xdr:colOff>
      <xdr:row>29</xdr:row>
      <xdr:rowOff>145415</xdr:rowOff>
    </xdr:to>
    <xdr:sp macro="" textlink="">
      <xdr:nvSpPr>
        <xdr:cNvPr id="136" name="フローチャート: 判断 135"/>
        <xdr:cNvSpPr/>
      </xdr:nvSpPr>
      <xdr:spPr>
        <a:xfrm>
          <a:off x="11688445" y="565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27083</xdr:rowOff>
    </xdr:from>
    <xdr:to>
      <xdr:col>64</xdr:col>
      <xdr:colOff>123825</xdr:colOff>
      <xdr:row>29</xdr:row>
      <xdr:rowOff>128683</xdr:rowOff>
    </xdr:to>
    <xdr:sp macro="" textlink="">
      <xdr:nvSpPr>
        <xdr:cNvPr id="137" name="フローチャート: 判断 136"/>
        <xdr:cNvSpPr/>
      </xdr:nvSpPr>
      <xdr:spPr>
        <a:xfrm>
          <a:off x="11017885" y="564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25643</xdr:rowOff>
    </xdr:from>
    <xdr:to>
      <xdr:col>60</xdr:col>
      <xdr:colOff>123825</xdr:colOff>
      <xdr:row>29</xdr:row>
      <xdr:rowOff>127243</xdr:rowOff>
    </xdr:to>
    <xdr:sp macro="" textlink="">
      <xdr:nvSpPr>
        <xdr:cNvPr id="138" name="フローチャート: 判断 137"/>
        <xdr:cNvSpPr/>
      </xdr:nvSpPr>
      <xdr:spPr>
        <a:xfrm>
          <a:off x="10347325" y="5641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18108</xdr:rowOff>
    </xdr:from>
    <xdr:to>
      <xdr:col>76</xdr:col>
      <xdr:colOff>73025</xdr:colOff>
      <xdr:row>31</xdr:row>
      <xdr:rowOff>119708</xdr:rowOff>
    </xdr:to>
    <xdr:sp macro="" textlink="">
      <xdr:nvSpPr>
        <xdr:cNvPr id="144" name="楕円 143"/>
        <xdr:cNvSpPr/>
      </xdr:nvSpPr>
      <xdr:spPr>
        <a:xfrm>
          <a:off x="13001625" y="59693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167985</xdr:rowOff>
    </xdr:from>
    <xdr:ext cx="469744" cy="259045"/>
    <xdr:sp macro="" textlink="">
      <xdr:nvSpPr>
        <xdr:cNvPr id="145" name="債務償還比率該当値テキスト"/>
        <xdr:cNvSpPr txBox="1"/>
      </xdr:nvSpPr>
      <xdr:spPr>
        <a:xfrm>
          <a:off x="13080365" y="59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58949</xdr:rowOff>
    </xdr:from>
    <xdr:to>
      <xdr:col>72</xdr:col>
      <xdr:colOff>123825</xdr:colOff>
      <xdr:row>31</xdr:row>
      <xdr:rowOff>160549</xdr:rowOff>
    </xdr:to>
    <xdr:sp macro="" textlink="">
      <xdr:nvSpPr>
        <xdr:cNvPr id="146" name="楕円 145"/>
        <xdr:cNvSpPr/>
      </xdr:nvSpPr>
      <xdr:spPr>
        <a:xfrm>
          <a:off x="12359005" y="601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68908</xdr:rowOff>
    </xdr:from>
    <xdr:to>
      <xdr:col>76</xdr:col>
      <xdr:colOff>22225</xdr:colOff>
      <xdr:row>31</xdr:row>
      <xdr:rowOff>109749</xdr:rowOff>
    </xdr:to>
    <xdr:cxnSp macro="">
      <xdr:nvCxnSpPr>
        <xdr:cNvPr id="147" name="直線コネクタ 146"/>
        <xdr:cNvCxnSpPr/>
      </xdr:nvCxnSpPr>
      <xdr:spPr>
        <a:xfrm flipV="1">
          <a:off x="12409805" y="6020128"/>
          <a:ext cx="619760" cy="4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40778</xdr:rowOff>
    </xdr:from>
    <xdr:to>
      <xdr:col>68</xdr:col>
      <xdr:colOff>123825</xdr:colOff>
      <xdr:row>31</xdr:row>
      <xdr:rowOff>142378</xdr:rowOff>
    </xdr:to>
    <xdr:sp macro="" textlink="">
      <xdr:nvSpPr>
        <xdr:cNvPr id="148" name="楕円 147"/>
        <xdr:cNvSpPr/>
      </xdr:nvSpPr>
      <xdr:spPr>
        <a:xfrm>
          <a:off x="11688445" y="599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91578</xdr:rowOff>
    </xdr:from>
    <xdr:to>
      <xdr:col>72</xdr:col>
      <xdr:colOff>73025</xdr:colOff>
      <xdr:row>31</xdr:row>
      <xdr:rowOff>109749</xdr:rowOff>
    </xdr:to>
    <xdr:cxnSp macro="">
      <xdr:nvCxnSpPr>
        <xdr:cNvPr id="149" name="直線コネクタ 148"/>
        <xdr:cNvCxnSpPr/>
      </xdr:nvCxnSpPr>
      <xdr:spPr>
        <a:xfrm>
          <a:off x="11739245" y="6042798"/>
          <a:ext cx="670560" cy="18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69554</xdr:rowOff>
    </xdr:from>
    <xdr:to>
      <xdr:col>64</xdr:col>
      <xdr:colOff>123825</xdr:colOff>
      <xdr:row>30</xdr:row>
      <xdr:rowOff>171154</xdr:rowOff>
    </xdr:to>
    <xdr:sp macro="" textlink="">
      <xdr:nvSpPr>
        <xdr:cNvPr id="150" name="楕円 149"/>
        <xdr:cNvSpPr/>
      </xdr:nvSpPr>
      <xdr:spPr>
        <a:xfrm>
          <a:off x="11017885" y="585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120354</xdr:rowOff>
    </xdr:from>
    <xdr:to>
      <xdr:col>68</xdr:col>
      <xdr:colOff>73025</xdr:colOff>
      <xdr:row>31</xdr:row>
      <xdr:rowOff>91578</xdr:rowOff>
    </xdr:to>
    <xdr:cxnSp macro="">
      <xdr:nvCxnSpPr>
        <xdr:cNvPr id="151" name="直線コネクタ 150"/>
        <xdr:cNvCxnSpPr/>
      </xdr:nvCxnSpPr>
      <xdr:spPr>
        <a:xfrm>
          <a:off x="11068685" y="5903934"/>
          <a:ext cx="670560" cy="13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108776</xdr:rowOff>
    </xdr:from>
    <xdr:to>
      <xdr:col>60</xdr:col>
      <xdr:colOff>123825</xdr:colOff>
      <xdr:row>31</xdr:row>
      <xdr:rowOff>38926</xdr:rowOff>
    </xdr:to>
    <xdr:sp macro="" textlink="">
      <xdr:nvSpPr>
        <xdr:cNvPr id="152" name="楕円 151"/>
        <xdr:cNvSpPr/>
      </xdr:nvSpPr>
      <xdr:spPr>
        <a:xfrm>
          <a:off x="10347325" y="58923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120354</xdr:rowOff>
    </xdr:from>
    <xdr:to>
      <xdr:col>64</xdr:col>
      <xdr:colOff>73025</xdr:colOff>
      <xdr:row>30</xdr:row>
      <xdr:rowOff>159576</xdr:rowOff>
    </xdr:to>
    <xdr:cxnSp macro="">
      <xdr:nvCxnSpPr>
        <xdr:cNvPr id="153" name="直線コネクタ 152"/>
        <xdr:cNvCxnSpPr/>
      </xdr:nvCxnSpPr>
      <xdr:spPr>
        <a:xfrm flipV="1">
          <a:off x="10398125" y="5903934"/>
          <a:ext cx="670560" cy="3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79731</xdr:rowOff>
    </xdr:from>
    <xdr:ext cx="469744" cy="259045"/>
    <xdr:sp macro="" textlink="">
      <xdr:nvSpPr>
        <xdr:cNvPr id="154" name="n_1aveValue債務償還比率"/>
        <xdr:cNvSpPr txBox="1"/>
      </xdr:nvSpPr>
      <xdr:spPr>
        <a:xfrm>
          <a:off x="12185092" y="552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161942</xdr:rowOff>
    </xdr:from>
    <xdr:ext cx="469744" cy="259045"/>
    <xdr:sp macro="" textlink="">
      <xdr:nvSpPr>
        <xdr:cNvPr id="155" name="n_2aveValue債務償還比率"/>
        <xdr:cNvSpPr txBox="1"/>
      </xdr:nvSpPr>
      <xdr:spPr>
        <a:xfrm>
          <a:off x="11527232" y="544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145210</xdr:rowOff>
    </xdr:from>
    <xdr:ext cx="469744" cy="259045"/>
    <xdr:sp macro="" textlink="">
      <xdr:nvSpPr>
        <xdr:cNvPr id="156" name="n_3aveValue債務償還比率"/>
        <xdr:cNvSpPr txBox="1"/>
      </xdr:nvSpPr>
      <xdr:spPr>
        <a:xfrm>
          <a:off x="10856672" y="542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143770</xdr:rowOff>
    </xdr:from>
    <xdr:ext cx="469744" cy="259045"/>
    <xdr:sp macro="" textlink="">
      <xdr:nvSpPr>
        <xdr:cNvPr id="157" name="n_4aveValue債務償還比率"/>
        <xdr:cNvSpPr txBox="1"/>
      </xdr:nvSpPr>
      <xdr:spPr>
        <a:xfrm>
          <a:off x="10186112" y="542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151676</xdr:rowOff>
    </xdr:from>
    <xdr:ext cx="469744" cy="259045"/>
    <xdr:sp macro="" textlink="">
      <xdr:nvSpPr>
        <xdr:cNvPr id="158" name="n_1mainValue債務償還比率"/>
        <xdr:cNvSpPr txBox="1"/>
      </xdr:nvSpPr>
      <xdr:spPr>
        <a:xfrm>
          <a:off x="12185092" y="610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133505</xdr:rowOff>
    </xdr:from>
    <xdr:ext cx="469744" cy="259045"/>
    <xdr:sp macro="" textlink="">
      <xdr:nvSpPr>
        <xdr:cNvPr id="159" name="n_2mainValue債務償還比率"/>
        <xdr:cNvSpPr txBox="1"/>
      </xdr:nvSpPr>
      <xdr:spPr>
        <a:xfrm>
          <a:off x="11527232" y="608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162281</xdr:rowOff>
    </xdr:from>
    <xdr:ext cx="469744" cy="259045"/>
    <xdr:sp macro="" textlink="">
      <xdr:nvSpPr>
        <xdr:cNvPr id="160" name="n_3mainValue債務償還比率"/>
        <xdr:cNvSpPr txBox="1"/>
      </xdr:nvSpPr>
      <xdr:spPr>
        <a:xfrm>
          <a:off x="10856672" y="594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30053</xdr:rowOff>
    </xdr:from>
    <xdr:ext cx="469744" cy="259045"/>
    <xdr:sp macro="" textlink="">
      <xdr:nvSpPr>
        <xdr:cNvPr id="161" name="n_4mainValue債務償還比率"/>
        <xdr:cNvSpPr txBox="1"/>
      </xdr:nvSpPr>
      <xdr:spPr>
        <a:xfrm>
          <a:off x="10186112" y="598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108,025
106,509
510.04
61,731,445
58,497,217
3,057,296
27,819,480
62,069,599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30480</xdr:rowOff>
    </xdr:from>
    <xdr:to>
      <xdr:col>24</xdr:col>
      <xdr:colOff>62865</xdr:colOff>
      <xdr:row>41</xdr:row>
      <xdr:rowOff>44196</xdr:rowOff>
    </xdr:to>
    <xdr:cxnSp macro="">
      <xdr:nvCxnSpPr>
        <xdr:cNvPr id="55" name="直線コネクタ 54"/>
        <xdr:cNvCxnSpPr/>
      </xdr:nvCxnSpPr>
      <xdr:spPr>
        <a:xfrm flipV="1">
          <a:off x="4086225" y="5562600"/>
          <a:ext cx="0" cy="1354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148607</xdr:rowOff>
    </xdr:from>
    <xdr:ext cx="405111" cy="259045"/>
    <xdr:sp macro="" textlink="">
      <xdr:nvSpPr>
        <xdr:cNvPr id="58" name="【道路】&#10;有形固定資産減価償却率最大値テキスト"/>
        <xdr:cNvSpPr txBox="1"/>
      </xdr:nvSpPr>
      <xdr:spPr>
        <a:xfrm>
          <a:off x="412496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30480</xdr:rowOff>
    </xdr:from>
    <xdr:to>
      <xdr:col>24</xdr:col>
      <xdr:colOff>152400</xdr:colOff>
      <xdr:row>33</xdr:row>
      <xdr:rowOff>30480</xdr:rowOff>
    </xdr:to>
    <xdr:cxnSp macro="">
      <xdr:nvCxnSpPr>
        <xdr:cNvPr id="59" name="直線コネクタ 58"/>
        <xdr:cNvCxnSpPr/>
      </xdr:nvCxnSpPr>
      <xdr:spPr>
        <a:xfrm>
          <a:off x="402082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121429</xdr:rowOff>
    </xdr:from>
    <xdr:ext cx="405111" cy="259045"/>
    <xdr:sp macro="" textlink="">
      <xdr:nvSpPr>
        <xdr:cNvPr id="60" name="【道路】&#10;有形固定資産減価償却率平均値テキスト"/>
        <xdr:cNvSpPr txBox="1"/>
      </xdr:nvSpPr>
      <xdr:spPr>
        <a:xfrm>
          <a:off x="4124960" y="59888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98552</xdr:rowOff>
    </xdr:from>
    <xdr:to>
      <xdr:col>24</xdr:col>
      <xdr:colOff>114300</xdr:colOff>
      <xdr:row>37</xdr:row>
      <xdr:rowOff>28702</xdr:rowOff>
    </xdr:to>
    <xdr:sp macro="" textlink="">
      <xdr:nvSpPr>
        <xdr:cNvPr id="61" name="フローチャート: 判断 60"/>
        <xdr:cNvSpPr/>
      </xdr:nvSpPr>
      <xdr:spPr>
        <a:xfrm>
          <a:off x="4036060" y="61335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48260</xdr:rowOff>
    </xdr:from>
    <xdr:to>
      <xdr:col>20</xdr:col>
      <xdr:colOff>38100</xdr:colOff>
      <xdr:row>36</xdr:row>
      <xdr:rowOff>149860</xdr:rowOff>
    </xdr:to>
    <xdr:sp macro="" textlink="">
      <xdr:nvSpPr>
        <xdr:cNvPr id="62" name="フローチャート: 判断 61"/>
        <xdr:cNvSpPr/>
      </xdr:nvSpPr>
      <xdr:spPr>
        <a:xfrm>
          <a:off x="3312160" y="6083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254</xdr:rowOff>
    </xdr:from>
    <xdr:to>
      <xdr:col>15</xdr:col>
      <xdr:colOff>101600</xdr:colOff>
      <xdr:row>36</xdr:row>
      <xdr:rowOff>101854</xdr:rowOff>
    </xdr:to>
    <xdr:sp macro="" textlink="">
      <xdr:nvSpPr>
        <xdr:cNvPr id="63" name="フローチャート: 判断 62"/>
        <xdr:cNvSpPr/>
      </xdr:nvSpPr>
      <xdr:spPr>
        <a:xfrm>
          <a:off x="2514600" y="603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146558</xdr:rowOff>
    </xdr:from>
    <xdr:to>
      <xdr:col>10</xdr:col>
      <xdr:colOff>165100</xdr:colOff>
      <xdr:row>36</xdr:row>
      <xdr:rowOff>76708</xdr:rowOff>
    </xdr:to>
    <xdr:sp macro="" textlink="">
      <xdr:nvSpPr>
        <xdr:cNvPr id="64" name="フローチャート: 判断 63"/>
        <xdr:cNvSpPr/>
      </xdr:nvSpPr>
      <xdr:spPr>
        <a:xfrm>
          <a:off x="1739900" y="6013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109982</xdr:rowOff>
    </xdr:from>
    <xdr:to>
      <xdr:col>6</xdr:col>
      <xdr:colOff>38100</xdr:colOff>
      <xdr:row>36</xdr:row>
      <xdr:rowOff>40132</xdr:rowOff>
    </xdr:to>
    <xdr:sp macro="" textlink="">
      <xdr:nvSpPr>
        <xdr:cNvPr id="65" name="フローチャート: 判断 64"/>
        <xdr:cNvSpPr/>
      </xdr:nvSpPr>
      <xdr:spPr>
        <a:xfrm>
          <a:off x="965200" y="5977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116840</xdr:rowOff>
    </xdr:from>
    <xdr:to>
      <xdr:col>24</xdr:col>
      <xdr:colOff>114300</xdr:colOff>
      <xdr:row>38</xdr:row>
      <xdr:rowOff>46990</xdr:rowOff>
    </xdr:to>
    <xdr:sp macro="" textlink="">
      <xdr:nvSpPr>
        <xdr:cNvPr id="71" name="楕円 70"/>
        <xdr:cNvSpPr/>
      </xdr:nvSpPr>
      <xdr:spPr>
        <a:xfrm>
          <a:off x="4036060" y="631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95267</xdr:rowOff>
    </xdr:from>
    <xdr:ext cx="405111" cy="259045"/>
    <xdr:sp macro="" textlink="">
      <xdr:nvSpPr>
        <xdr:cNvPr id="72" name="【道路】&#10;有形固定資産減価償却率該当値テキスト"/>
        <xdr:cNvSpPr txBox="1"/>
      </xdr:nvSpPr>
      <xdr:spPr>
        <a:xfrm>
          <a:off x="4124960"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107696</xdr:rowOff>
    </xdr:from>
    <xdr:to>
      <xdr:col>20</xdr:col>
      <xdr:colOff>38100</xdr:colOff>
      <xdr:row>38</xdr:row>
      <xdr:rowOff>37846</xdr:rowOff>
    </xdr:to>
    <xdr:sp macro="" textlink="">
      <xdr:nvSpPr>
        <xdr:cNvPr id="73" name="楕円 72"/>
        <xdr:cNvSpPr/>
      </xdr:nvSpPr>
      <xdr:spPr>
        <a:xfrm>
          <a:off x="3312160" y="63103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158496</xdr:rowOff>
    </xdr:from>
    <xdr:to>
      <xdr:col>24</xdr:col>
      <xdr:colOff>63500</xdr:colOff>
      <xdr:row>37</xdr:row>
      <xdr:rowOff>167640</xdr:rowOff>
    </xdr:to>
    <xdr:cxnSp macro="">
      <xdr:nvCxnSpPr>
        <xdr:cNvPr id="74" name="直線コネクタ 73"/>
        <xdr:cNvCxnSpPr/>
      </xdr:nvCxnSpPr>
      <xdr:spPr>
        <a:xfrm>
          <a:off x="3355340" y="6361176"/>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75" name="楕円 74"/>
        <xdr:cNvSpPr/>
      </xdr:nvSpPr>
      <xdr:spPr>
        <a:xfrm>
          <a:off x="251460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158496</xdr:rowOff>
    </xdr:from>
    <xdr:to>
      <xdr:col>19</xdr:col>
      <xdr:colOff>177800</xdr:colOff>
      <xdr:row>38</xdr:row>
      <xdr:rowOff>7620</xdr:rowOff>
    </xdr:to>
    <xdr:cxnSp macro="">
      <xdr:nvCxnSpPr>
        <xdr:cNvPr id="76" name="直線コネクタ 75"/>
        <xdr:cNvCxnSpPr/>
      </xdr:nvCxnSpPr>
      <xdr:spPr>
        <a:xfrm flipV="1">
          <a:off x="2565400" y="6361176"/>
          <a:ext cx="78994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84836</xdr:rowOff>
    </xdr:from>
    <xdr:to>
      <xdr:col>10</xdr:col>
      <xdr:colOff>165100</xdr:colOff>
      <xdr:row>38</xdr:row>
      <xdr:rowOff>14986</xdr:rowOff>
    </xdr:to>
    <xdr:sp macro="" textlink="">
      <xdr:nvSpPr>
        <xdr:cNvPr id="77" name="楕円 76"/>
        <xdr:cNvSpPr/>
      </xdr:nvSpPr>
      <xdr:spPr>
        <a:xfrm>
          <a:off x="1739900" y="6287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135636</xdr:rowOff>
    </xdr:from>
    <xdr:to>
      <xdr:col>15</xdr:col>
      <xdr:colOff>50800</xdr:colOff>
      <xdr:row>38</xdr:row>
      <xdr:rowOff>7620</xdr:rowOff>
    </xdr:to>
    <xdr:cxnSp macro="">
      <xdr:nvCxnSpPr>
        <xdr:cNvPr id="78" name="直線コネクタ 77"/>
        <xdr:cNvCxnSpPr/>
      </xdr:nvCxnSpPr>
      <xdr:spPr>
        <a:xfrm>
          <a:off x="1790700" y="6338316"/>
          <a:ext cx="7747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68834</xdr:rowOff>
    </xdr:from>
    <xdr:to>
      <xdr:col>6</xdr:col>
      <xdr:colOff>38100</xdr:colOff>
      <xdr:row>37</xdr:row>
      <xdr:rowOff>170435</xdr:rowOff>
    </xdr:to>
    <xdr:sp macro="" textlink="">
      <xdr:nvSpPr>
        <xdr:cNvPr id="79" name="楕円 78"/>
        <xdr:cNvSpPr/>
      </xdr:nvSpPr>
      <xdr:spPr>
        <a:xfrm>
          <a:off x="965200" y="6271514"/>
          <a:ext cx="7874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119634</xdr:rowOff>
    </xdr:from>
    <xdr:to>
      <xdr:col>10</xdr:col>
      <xdr:colOff>114300</xdr:colOff>
      <xdr:row>37</xdr:row>
      <xdr:rowOff>135636</xdr:rowOff>
    </xdr:to>
    <xdr:cxnSp macro="">
      <xdr:nvCxnSpPr>
        <xdr:cNvPr id="80" name="直線コネクタ 79"/>
        <xdr:cNvCxnSpPr/>
      </xdr:nvCxnSpPr>
      <xdr:spPr>
        <a:xfrm>
          <a:off x="1008380" y="6322314"/>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166387</xdr:rowOff>
    </xdr:from>
    <xdr:ext cx="405111" cy="259045"/>
    <xdr:sp macro="" textlink="">
      <xdr:nvSpPr>
        <xdr:cNvPr id="81" name="n_1aveValue【道路】&#10;有形固定資産減価償却率"/>
        <xdr:cNvSpPr txBox="1"/>
      </xdr:nvSpPr>
      <xdr:spPr>
        <a:xfrm>
          <a:off x="317056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118381</xdr:rowOff>
    </xdr:from>
    <xdr:ext cx="405111" cy="259045"/>
    <xdr:sp macro="" textlink="">
      <xdr:nvSpPr>
        <xdr:cNvPr id="82" name="n_2aveValue【道路】&#10;有形固定資産減価償却率"/>
        <xdr:cNvSpPr txBox="1"/>
      </xdr:nvSpPr>
      <xdr:spPr>
        <a:xfrm>
          <a:off x="2385704" y="581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93235</xdr:rowOff>
    </xdr:from>
    <xdr:ext cx="405111" cy="259045"/>
    <xdr:sp macro="" textlink="">
      <xdr:nvSpPr>
        <xdr:cNvPr id="83" name="n_3aveValue【道路】&#10;有形固定資産減価償却率"/>
        <xdr:cNvSpPr txBox="1"/>
      </xdr:nvSpPr>
      <xdr:spPr>
        <a:xfrm>
          <a:off x="1611004" y="579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56659</xdr:rowOff>
    </xdr:from>
    <xdr:ext cx="405111" cy="259045"/>
    <xdr:sp macro="" textlink="">
      <xdr:nvSpPr>
        <xdr:cNvPr id="84" name="n_4aveValue【道路】&#10;有形固定資産減価償却率"/>
        <xdr:cNvSpPr txBox="1"/>
      </xdr:nvSpPr>
      <xdr:spPr>
        <a:xfrm>
          <a:off x="836304" y="575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28973</xdr:rowOff>
    </xdr:from>
    <xdr:ext cx="405111" cy="259045"/>
    <xdr:sp macro="" textlink="">
      <xdr:nvSpPr>
        <xdr:cNvPr id="85" name="n_1mainValue【道路】&#10;有形固定資産減価償却率"/>
        <xdr:cNvSpPr txBox="1"/>
      </xdr:nvSpPr>
      <xdr:spPr>
        <a:xfrm>
          <a:off x="3170564" y="639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49547</xdr:rowOff>
    </xdr:from>
    <xdr:ext cx="405111" cy="259045"/>
    <xdr:sp macro="" textlink="">
      <xdr:nvSpPr>
        <xdr:cNvPr id="86" name="n_2mainValue【道路】&#10;有形固定資産減価償却率"/>
        <xdr:cNvSpPr txBox="1"/>
      </xdr:nvSpPr>
      <xdr:spPr>
        <a:xfrm>
          <a:off x="238570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6113</xdr:rowOff>
    </xdr:from>
    <xdr:ext cx="405111" cy="259045"/>
    <xdr:sp macro="" textlink="">
      <xdr:nvSpPr>
        <xdr:cNvPr id="87" name="n_3mainValue【道路】&#10;有形固定資産減価償却率"/>
        <xdr:cNvSpPr txBox="1"/>
      </xdr:nvSpPr>
      <xdr:spPr>
        <a:xfrm>
          <a:off x="1611004" y="6376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161561</xdr:rowOff>
    </xdr:from>
    <xdr:ext cx="405111" cy="259045"/>
    <xdr:sp macro="" textlink="">
      <xdr:nvSpPr>
        <xdr:cNvPr id="88" name="n_4mainValue【道路】&#10;有形固定資産減価償却率"/>
        <xdr:cNvSpPr txBox="1"/>
      </xdr:nvSpPr>
      <xdr:spPr>
        <a:xfrm>
          <a:off x="836304" y="636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138265</xdr:rowOff>
    </xdr:from>
    <xdr:to>
      <xdr:col>54</xdr:col>
      <xdr:colOff>189865</xdr:colOff>
      <xdr:row>41</xdr:row>
      <xdr:rowOff>156972</xdr:rowOff>
    </xdr:to>
    <xdr:cxnSp macro="">
      <xdr:nvCxnSpPr>
        <xdr:cNvPr id="112" name="直線コネクタ 111"/>
        <xdr:cNvCxnSpPr/>
      </xdr:nvCxnSpPr>
      <xdr:spPr>
        <a:xfrm flipV="1">
          <a:off x="9219565" y="5670385"/>
          <a:ext cx="0" cy="1359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160799</xdr:rowOff>
    </xdr:from>
    <xdr:ext cx="469744" cy="259045"/>
    <xdr:sp macro="" textlink="">
      <xdr:nvSpPr>
        <xdr:cNvPr id="113" name="【道路】&#10;一人当たり延長最小値テキスト"/>
        <xdr:cNvSpPr txBox="1"/>
      </xdr:nvSpPr>
      <xdr:spPr>
        <a:xfrm>
          <a:off x="9258300" y="703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156972</xdr:rowOff>
    </xdr:from>
    <xdr:to>
      <xdr:col>55</xdr:col>
      <xdr:colOff>88900</xdr:colOff>
      <xdr:row>41</xdr:row>
      <xdr:rowOff>156972</xdr:rowOff>
    </xdr:to>
    <xdr:cxnSp macro="">
      <xdr:nvCxnSpPr>
        <xdr:cNvPr id="114" name="直線コネクタ 113"/>
        <xdr:cNvCxnSpPr/>
      </xdr:nvCxnSpPr>
      <xdr:spPr>
        <a:xfrm>
          <a:off x="9154160" y="70302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84942</xdr:rowOff>
    </xdr:from>
    <xdr:ext cx="534377" cy="259045"/>
    <xdr:sp macro="" textlink="">
      <xdr:nvSpPr>
        <xdr:cNvPr id="115" name="【道路】&#10;一人当たり延長最大値テキスト"/>
        <xdr:cNvSpPr txBox="1"/>
      </xdr:nvSpPr>
      <xdr:spPr>
        <a:xfrm>
          <a:off x="9258300" y="544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138265</xdr:rowOff>
    </xdr:from>
    <xdr:to>
      <xdr:col>55</xdr:col>
      <xdr:colOff>88900</xdr:colOff>
      <xdr:row>33</xdr:row>
      <xdr:rowOff>138265</xdr:rowOff>
    </xdr:to>
    <xdr:cxnSp macro="">
      <xdr:nvCxnSpPr>
        <xdr:cNvPr id="116" name="直線コネクタ 115"/>
        <xdr:cNvCxnSpPr/>
      </xdr:nvCxnSpPr>
      <xdr:spPr>
        <a:xfrm>
          <a:off x="9154160" y="5670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68851</xdr:rowOff>
    </xdr:from>
    <xdr:ext cx="534377" cy="259045"/>
    <xdr:sp macro="" textlink="">
      <xdr:nvSpPr>
        <xdr:cNvPr id="117" name="【道路】&#10;一人当たり延長平均値テキスト"/>
        <xdr:cNvSpPr txBox="1"/>
      </xdr:nvSpPr>
      <xdr:spPr>
        <a:xfrm>
          <a:off x="9258300" y="6439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45974</xdr:rowOff>
    </xdr:from>
    <xdr:to>
      <xdr:col>55</xdr:col>
      <xdr:colOff>50800</xdr:colOff>
      <xdr:row>39</xdr:row>
      <xdr:rowOff>147574</xdr:rowOff>
    </xdr:to>
    <xdr:sp macro="" textlink="">
      <xdr:nvSpPr>
        <xdr:cNvPr id="118" name="フローチャート: 判断 117"/>
        <xdr:cNvSpPr/>
      </xdr:nvSpPr>
      <xdr:spPr>
        <a:xfrm>
          <a:off x="9192260" y="65839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10884</xdr:rowOff>
    </xdr:from>
    <xdr:to>
      <xdr:col>50</xdr:col>
      <xdr:colOff>165100</xdr:colOff>
      <xdr:row>39</xdr:row>
      <xdr:rowOff>112484</xdr:rowOff>
    </xdr:to>
    <xdr:sp macro="" textlink="">
      <xdr:nvSpPr>
        <xdr:cNvPr id="119" name="フローチャート: 判断 118"/>
        <xdr:cNvSpPr/>
      </xdr:nvSpPr>
      <xdr:spPr>
        <a:xfrm>
          <a:off x="8445500" y="654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16828</xdr:rowOff>
    </xdr:from>
    <xdr:to>
      <xdr:col>46</xdr:col>
      <xdr:colOff>38100</xdr:colOff>
      <xdr:row>39</xdr:row>
      <xdr:rowOff>118428</xdr:rowOff>
    </xdr:to>
    <xdr:sp macro="" textlink="">
      <xdr:nvSpPr>
        <xdr:cNvPr id="120" name="フローチャート: 判断 119"/>
        <xdr:cNvSpPr/>
      </xdr:nvSpPr>
      <xdr:spPr>
        <a:xfrm>
          <a:off x="7670800" y="6554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24219</xdr:rowOff>
    </xdr:from>
    <xdr:to>
      <xdr:col>41</xdr:col>
      <xdr:colOff>101600</xdr:colOff>
      <xdr:row>39</xdr:row>
      <xdr:rowOff>125819</xdr:rowOff>
    </xdr:to>
    <xdr:sp macro="" textlink="">
      <xdr:nvSpPr>
        <xdr:cNvPr id="121" name="フローチャート: 判断 120"/>
        <xdr:cNvSpPr/>
      </xdr:nvSpPr>
      <xdr:spPr>
        <a:xfrm>
          <a:off x="6873240" y="6562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26962</xdr:rowOff>
    </xdr:from>
    <xdr:to>
      <xdr:col>36</xdr:col>
      <xdr:colOff>165100</xdr:colOff>
      <xdr:row>39</xdr:row>
      <xdr:rowOff>128562</xdr:rowOff>
    </xdr:to>
    <xdr:sp macro="" textlink="">
      <xdr:nvSpPr>
        <xdr:cNvPr id="122" name="フローチャート: 判断 121"/>
        <xdr:cNvSpPr/>
      </xdr:nvSpPr>
      <xdr:spPr>
        <a:xfrm>
          <a:off x="6098540" y="6564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76035</xdr:rowOff>
    </xdr:from>
    <xdr:to>
      <xdr:col>55</xdr:col>
      <xdr:colOff>50800</xdr:colOff>
      <xdr:row>40</xdr:row>
      <xdr:rowOff>6185</xdr:rowOff>
    </xdr:to>
    <xdr:sp macro="" textlink="">
      <xdr:nvSpPr>
        <xdr:cNvPr id="128" name="楕円 127"/>
        <xdr:cNvSpPr/>
      </xdr:nvSpPr>
      <xdr:spPr>
        <a:xfrm>
          <a:off x="9192260" y="6613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54462</xdr:rowOff>
    </xdr:from>
    <xdr:ext cx="534377" cy="259045"/>
    <xdr:sp macro="" textlink="">
      <xdr:nvSpPr>
        <xdr:cNvPr id="129" name="【道路】&#10;一人当たり延長該当値テキスト"/>
        <xdr:cNvSpPr txBox="1"/>
      </xdr:nvSpPr>
      <xdr:spPr>
        <a:xfrm>
          <a:off x="9258300" y="659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79731</xdr:rowOff>
    </xdr:from>
    <xdr:to>
      <xdr:col>50</xdr:col>
      <xdr:colOff>165100</xdr:colOff>
      <xdr:row>40</xdr:row>
      <xdr:rowOff>9881</xdr:rowOff>
    </xdr:to>
    <xdr:sp macro="" textlink="">
      <xdr:nvSpPr>
        <xdr:cNvPr id="130" name="楕円 129"/>
        <xdr:cNvSpPr/>
      </xdr:nvSpPr>
      <xdr:spPr>
        <a:xfrm>
          <a:off x="8445500" y="66176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126835</xdr:rowOff>
    </xdr:from>
    <xdr:to>
      <xdr:col>55</xdr:col>
      <xdr:colOff>0</xdr:colOff>
      <xdr:row>39</xdr:row>
      <xdr:rowOff>130531</xdr:rowOff>
    </xdr:to>
    <xdr:cxnSp macro="">
      <xdr:nvCxnSpPr>
        <xdr:cNvPr id="131" name="直線コネクタ 130"/>
        <xdr:cNvCxnSpPr/>
      </xdr:nvCxnSpPr>
      <xdr:spPr>
        <a:xfrm flipV="1">
          <a:off x="8496300" y="6664795"/>
          <a:ext cx="7239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122021</xdr:rowOff>
    </xdr:from>
    <xdr:to>
      <xdr:col>46</xdr:col>
      <xdr:colOff>38100</xdr:colOff>
      <xdr:row>40</xdr:row>
      <xdr:rowOff>52171</xdr:rowOff>
    </xdr:to>
    <xdr:sp macro="" textlink="">
      <xdr:nvSpPr>
        <xdr:cNvPr id="132" name="楕円 131"/>
        <xdr:cNvSpPr/>
      </xdr:nvSpPr>
      <xdr:spPr>
        <a:xfrm>
          <a:off x="7670800" y="66599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130531</xdr:rowOff>
    </xdr:from>
    <xdr:to>
      <xdr:col>50</xdr:col>
      <xdr:colOff>114300</xdr:colOff>
      <xdr:row>40</xdr:row>
      <xdr:rowOff>1371</xdr:rowOff>
    </xdr:to>
    <xdr:cxnSp macro="">
      <xdr:nvCxnSpPr>
        <xdr:cNvPr id="133" name="直線コネクタ 132"/>
        <xdr:cNvCxnSpPr/>
      </xdr:nvCxnSpPr>
      <xdr:spPr>
        <a:xfrm flipV="1">
          <a:off x="7713980" y="6668491"/>
          <a:ext cx="782320" cy="3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125832</xdr:rowOff>
    </xdr:from>
    <xdr:to>
      <xdr:col>41</xdr:col>
      <xdr:colOff>101600</xdr:colOff>
      <xdr:row>40</xdr:row>
      <xdr:rowOff>55982</xdr:rowOff>
    </xdr:to>
    <xdr:sp macro="" textlink="">
      <xdr:nvSpPr>
        <xdr:cNvPr id="134" name="楕円 133"/>
        <xdr:cNvSpPr/>
      </xdr:nvSpPr>
      <xdr:spPr>
        <a:xfrm>
          <a:off x="6873240" y="6663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1371</xdr:rowOff>
    </xdr:from>
    <xdr:to>
      <xdr:col>45</xdr:col>
      <xdr:colOff>177800</xdr:colOff>
      <xdr:row>40</xdr:row>
      <xdr:rowOff>5182</xdr:rowOff>
    </xdr:to>
    <xdr:cxnSp macro="">
      <xdr:nvCxnSpPr>
        <xdr:cNvPr id="135" name="直線コネクタ 134"/>
        <xdr:cNvCxnSpPr/>
      </xdr:nvCxnSpPr>
      <xdr:spPr>
        <a:xfrm flipV="1">
          <a:off x="6924040" y="6706971"/>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128689</xdr:rowOff>
    </xdr:from>
    <xdr:to>
      <xdr:col>36</xdr:col>
      <xdr:colOff>165100</xdr:colOff>
      <xdr:row>40</xdr:row>
      <xdr:rowOff>58839</xdr:rowOff>
    </xdr:to>
    <xdr:sp macro="" textlink="">
      <xdr:nvSpPr>
        <xdr:cNvPr id="136" name="楕円 135"/>
        <xdr:cNvSpPr/>
      </xdr:nvSpPr>
      <xdr:spPr>
        <a:xfrm>
          <a:off x="6098540" y="6666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5182</xdr:rowOff>
    </xdr:from>
    <xdr:to>
      <xdr:col>41</xdr:col>
      <xdr:colOff>50800</xdr:colOff>
      <xdr:row>40</xdr:row>
      <xdr:rowOff>8039</xdr:rowOff>
    </xdr:to>
    <xdr:cxnSp macro="">
      <xdr:nvCxnSpPr>
        <xdr:cNvPr id="137" name="直線コネクタ 136"/>
        <xdr:cNvCxnSpPr/>
      </xdr:nvCxnSpPr>
      <xdr:spPr>
        <a:xfrm flipV="1">
          <a:off x="6149340" y="6710782"/>
          <a:ext cx="7747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129011</xdr:rowOff>
    </xdr:from>
    <xdr:ext cx="534377" cy="259045"/>
    <xdr:sp macro="" textlink="">
      <xdr:nvSpPr>
        <xdr:cNvPr id="138" name="n_1aveValue【道路】&#10;一人当たり延長"/>
        <xdr:cNvSpPr txBox="1"/>
      </xdr:nvSpPr>
      <xdr:spPr>
        <a:xfrm>
          <a:off x="8239271" y="633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134955</xdr:rowOff>
    </xdr:from>
    <xdr:ext cx="534377" cy="259045"/>
    <xdr:sp macro="" textlink="">
      <xdr:nvSpPr>
        <xdr:cNvPr id="139" name="n_2aveValue【道路】&#10;一人当たり延長"/>
        <xdr:cNvSpPr txBox="1"/>
      </xdr:nvSpPr>
      <xdr:spPr>
        <a:xfrm>
          <a:off x="7477271" y="633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142346</xdr:rowOff>
    </xdr:from>
    <xdr:ext cx="534377" cy="259045"/>
    <xdr:sp macro="" textlink="">
      <xdr:nvSpPr>
        <xdr:cNvPr id="140" name="n_3aveValue【道路】&#10;一人当たり延長"/>
        <xdr:cNvSpPr txBox="1"/>
      </xdr:nvSpPr>
      <xdr:spPr>
        <a:xfrm>
          <a:off x="6702571" y="634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145089</xdr:rowOff>
    </xdr:from>
    <xdr:ext cx="534377" cy="259045"/>
    <xdr:sp macro="" textlink="">
      <xdr:nvSpPr>
        <xdr:cNvPr id="141" name="n_4aveValue【道路】&#10;一人当たり延長"/>
        <xdr:cNvSpPr txBox="1"/>
      </xdr:nvSpPr>
      <xdr:spPr>
        <a:xfrm>
          <a:off x="5905011" y="634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1008</xdr:rowOff>
    </xdr:from>
    <xdr:ext cx="534377" cy="259045"/>
    <xdr:sp macro="" textlink="">
      <xdr:nvSpPr>
        <xdr:cNvPr id="142" name="n_1mainValue【道路】&#10;一人当たり延長"/>
        <xdr:cNvSpPr txBox="1"/>
      </xdr:nvSpPr>
      <xdr:spPr>
        <a:xfrm>
          <a:off x="8239271" y="670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43298</xdr:rowOff>
    </xdr:from>
    <xdr:ext cx="469744" cy="259045"/>
    <xdr:sp macro="" textlink="">
      <xdr:nvSpPr>
        <xdr:cNvPr id="143" name="n_2mainValue【道路】&#10;一人当たり延長"/>
        <xdr:cNvSpPr txBox="1"/>
      </xdr:nvSpPr>
      <xdr:spPr>
        <a:xfrm>
          <a:off x="7509587" y="674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47109</xdr:rowOff>
    </xdr:from>
    <xdr:ext cx="469744" cy="259045"/>
    <xdr:sp macro="" textlink="">
      <xdr:nvSpPr>
        <xdr:cNvPr id="144" name="n_3mainValue【道路】&#10;一人当たり延長"/>
        <xdr:cNvSpPr txBox="1"/>
      </xdr:nvSpPr>
      <xdr:spPr>
        <a:xfrm>
          <a:off x="6712027" y="675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49966</xdr:rowOff>
    </xdr:from>
    <xdr:ext cx="469744" cy="259045"/>
    <xdr:sp macro="" textlink="">
      <xdr:nvSpPr>
        <xdr:cNvPr id="145" name="n_4mainValue【道路】&#10;一人当たり延長"/>
        <xdr:cNvSpPr txBox="1"/>
      </xdr:nvSpPr>
      <xdr:spPr>
        <a:xfrm>
          <a:off x="5937327" y="675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19050</xdr:rowOff>
    </xdr:from>
    <xdr:to>
      <xdr:col>24</xdr:col>
      <xdr:colOff>62865</xdr:colOff>
      <xdr:row>63</xdr:row>
      <xdr:rowOff>89535</xdr:rowOff>
    </xdr:to>
    <xdr:cxnSp macro="">
      <xdr:nvCxnSpPr>
        <xdr:cNvPr id="170" name="直線コネクタ 169"/>
        <xdr:cNvCxnSpPr/>
      </xdr:nvCxnSpPr>
      <xdr:spPr>
        <a:xfrm flipV="1">
          <a:off x="4086225" y="9406890"/>
          <a:ext cx="0" cy="1243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93362</xdr:rowOff>
    </xdr:from>
    <xdr:ext cx="405111" cy="259045"/>
    <xdr:sp macro="" textlink="">
      <xdr:nvSpPr>
        <xdr:cNvPr id="171" name="【橋りょう・トンネル】&#10;有形固定資産減価償却率最小値テキスト"/>
        <xdr:cNvSpPr txBox="1"/>
      </xdr:nvSpPr>
      <xdr:spPr>
        <a:xfrm>
          <a:off x="4124960"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89535</xdr:rowOff>
    </xdr:from>
    <xdr:to>
      <xdr:col>24</xdr:col>
      <xdr:colOff>152400</xdr:colOff>
      <xdr:row>63</xdr:row>
      <xdr:rowOff>89535</xdr:rowOff>
    </xdr:to>
    <xdr:cxnSp macro="">
      <xdr:nvCxnSpPr>
        <xdr:cNvPr id="172" name="直線コネクタ 171"/>
        <xdr:cNvCxnSpPr/>
      </xdr:nvCxnSpPr>
      <xdr:spPr>
        <a:xfrm>
          <a:off x="4020820" y="10650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137177</xdr:rowOff>
    </xdr:from>
    <xdr:ext cx="405111" cy="259045"/>
    <xdr:sp macro="" textlink="">
      <xdr:nvSpPr>
        <xdr:cNvPr id="173" name="【橋りょう・トンネル】&#10;有形固定資産減価償却率最大値テキスト"/>
        <xdr:cNvSpPr txBox="1"/>
      </xdr:nvSpPr>
      <xdr:spPr>
        <a:xfrm>
          <a:off x="4124960" y="918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19050</xdr:rowOff>
    </xdr:from>
    <xdr:to>
      <xdr:col>24</xdr:col>
      <xdr:colOff>152400</xdr:colOff>
      <xdr:row>56</xdr:row>
      <xdr:rowOff>19050</xdr:rowOff>
    </xdr:to>
    <xdr:cxnSp macro="">
      <xdr:nvCxnSpPr>
        <xdr:cNvPr id="174" name="直線コネクタ 173"/>
        <xdr:cNvCxnSpPr/>
      </xdr:nvCxnSpPr>
      <xdr:spPr>
        <a:xfrm>
          <a:off x="4020820" y="940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140987</xdr:rowOff>
    </xdr:from>
    <xdr:ext cx="405111" cy="259045"/>
    <xdr:sp macro="" textlink="">
      <xdr:nvSpPr>
        <xdr:cNvPr id="175" name="【橋りょう・トンネル】&#10;有形固定資産減価償却率平均値テキスト"/>
        <xdr:cNvSpPr txBox="1"/>
      </xdr:nvSpPr>
      <xdr:spPr>
        <a:xfrm>
          <a:off x="4124960" y="10199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162560</xdr:rowOff>
    </xdr:from>
    <xdr:to>
      <xdr:col>24</xdr:col>
      <xdr:colOff>114300</xdr:colOff>
      <xdr:row>61</xdr:row>
      <xdr:rowOff>92710</xdr:rowOff>
    </xdr:to>
    <xdr:sp macro="" textlink="">
      <xdr:nvSpPr>
        <xdr:cNvPr id="176" name="フローチャート: 判断 175"/>
        <xdr:cNvSpPr/>
      </xdr:nvSpPr>
      <xdr:spPr>
        <a:xfrm>
          <a:off x="4036060" y="10220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145415</xdr:rowOff>
    </xdr:from>
    <xdr:to>
      <xdr:col>20</xdr:col>
      <xdr:colOff>38100</xdr:colOff>
      <xdr:row>61</xdr:row>
      <xdr:rowOff>75565</xdr:rowOff>
    </xdr:to>
    <xdr:sp macro="" textlink="">
      <xdr:nvSpPr>
        <xdr:cNvPr id="177" name="フローチャート: 判断 176"/>
        <xdr:cNvSpPr/>
      </xdr:nvSpPr>
      <xdr:spPr>
        <a:xfrm>
          <a:off x="3312160" y="102038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126365</xdr:rowOff>
    </xdr:from>
    <xdr:to>
      <xdr:col>15</xdr:col>
      <xdr:colOff>101600</xdr:colOff>
      <xdr:row>61</xdr:row>
      <xdr:rowOff>56515</xdr:rowOff>
    </xdr:to>
    <xdr:sp macro="" textlink="">
      <xdr:nvSpPr>
        <xdr:cNvPr id="178" name="フローチャート: 判断 177"/>
        <xdr:cNvSpPr/>
      </xdr:nvSpPr>
      <xdr:spPr>
        <a:xfrm>
          <a:off x="2514600" y="10184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111125</xdr:rowOff>
    </xdr:from>
    <xdr:to>
      <xdr:col>10</xdr:col>
      <xdr:colOff>165100</xdr:colOff>
      <xdr:row>61</xdr:row>
      <xdr:rowOff>41275</xdr:rowOff>
    </xdr:to>
    <xdr:sp macro="" textlink="">
      <xdr:nvSpPr>
        <xdr:cNvPr id="179" name="フローチャート: 判断 178"/>
        <xdr:cNvSpPr/>
      </xdr:nvSpPr>
      <xdr:spPr>
        <a:xfrm>
          <a:off x="1739900" y="1016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92075</xdr:rowOff>
    </xdr:from>
    <xdr:to>
      <xdr:col>6</xdr:col>
      <xdr:colOff>38100</xdr:colOff>
      <xdr:row>61</xdr:row>
      <xdr:rowOff>22225</xdr:rowOff>
    </xdr:to>
    <xdr:sp macro="" textlink="">
      <xdr:nvSpPr>
        <xdr:cNvPr id="180" name="フローチャート: 判断 179"/>
        <xdr:cNvSpPr/>
      </xdr:nvSpPr>
      <xdr:spPr>
        <a:xfrm>
          <a:off x="965200" y="10150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xdr:rowOff>
    </xdr:from>
    <xdr:to>
      <xdr:col>24</xdr:col>
      <xdr:colOff>114300</xdr:colOff>
      <xdr:row>60</xdr:row>
      <xdr:rowOff>106045</xdr:rowOff>
    </xdr:to>
    <xdr:sp macro="" textlink="">
      <xdr:nvSpPr>
        <xdr:cNvPr id="186" name="楕円 185"/>
        <xdr:cNvSpPr/>
      </xdr:nvSpPr>
      <xdr:spPr>
        <a:xfrm>
          <a:off x="403606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27322</xdr:rowOff>
    </xdr:from>
    <xdr:ext cx="405111" cy="259045"/>
    <xdr:sp macro="" textlink="">
      <xdr:nvSpPr>
        <xdr:cNvPr id="187" name="【橋りょう・トンネル】&#10;有形固定資産減価償却率該当値テキスト"/>
        <xdr:cNvSpPr txBox="1"/>
      </xdr:nvSpPr>
      <xdr:spPr>
        <a:xfrm>
          <a:off x="4124960"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xdr:rowOff>
    </xdr:from>
    <xdr:to>
      <xdr:col>20</xdr:col>
      <xdr:colOff>38100</xdr:colOff>
      <xdr:row>60</xdr:row>
      <xdr:rowOff>107950</xdr:rowOff>
    </xdr:to>
    <xdr:sp macro="" textlink="">
      <xdr:nvSpPr>
        <xdr:cNvPr id="188" name="楕円 187"/>
        <xdr:cNvSpPr/>
      </xdr:nvSpPr>
      <xdr:spPr>
        <a:xfrm>
          <a:off x="3312160" y="10064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55245</xdr:rowOff>
    </xdr:from>
    <xdr:to>
      <xdr:col>24</xdr:col>
      <xdr:colOff>63500</xdr:colOff>
      <xdr:row>60</xdr:row>
      <xdr:rowOff>57150</xdr:rowOff>
    </xdr:to>
    <xdr:cxnSp macro="">
      <xdr:nvCxnSpPr>
        <xdr:cNvPr id="189" name="直線コネクタ 188"/>
        <xdr:cNvCxnSpPr/>
      </xdr:nvCxnSpPr>
      <xdr:spPr>
        <a:xfrm flipV="1">
          <a:off x="3355340" y="10113645"/>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190" name="楕円 189"/>
        <xdr:cNvSpPr/>
      </xdr:nvSpPr>
      <xdr:spPr>
        <a:xfrm>
          <a:off x="2514600" y="10041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57150</xdr:rowOff>
    </xdr:to>
    <xdr:cxnSp macro="">
      <xdr:nvCxnSpPr>
        <xdr:cNvPr id="191" name="直線コネクタ 190"/>
        <xdr:cNvCxnSpPr/>
      </xdr:nvCxnSpPr>
      <xdr:spPr>
        <a:xfrm>
          <a:off x="2565400" y="1008888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118745</xdr:rowOff>
    </xdr:from>
    <xdr:to>
      <xdr:col>10</xdr:col>
      <xdr:colOff>165100</xdr:colOff>
      <xdr:row>60</xdr:row>
      <xdr:rowOff>48895</xdr:rowOff>
    </xdr:to>
    <xdr:sp macro="" textlink="">
      <xdr:nvSpPr>
        <xdr:cNvPr id="192" name="楕円 191"/>
        <xdr:cNvSpPr/>
      </xdr:nvSpPr>
      <xdr:spPr>
        <a:xfrm>
          <a:off x="1739900" y="10009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169545</xdr:rowOff>
    </xdr:from>
    <xdr:to>
      <xdr:col>15</xdr:col>
      <xdr:colOff>50800</xdr:colOff>
      <xdr:row>60</xdr:row>
      <xdr:rowOff>30480</xdr:rowOff>
    </xdr:to>
    <xdr:cxnSp macro="">
      <xdr:nvCxnSpPr>
        <xdr:cNvPr id="193" name="直線コネクタ 192"/>
        <xdr:cNvCxnSpPr/>
      </xdr:nvCxnSpPr>
      <xdr:spPr>
        <a:xfrm>
          <a:off x="1790700" y="1006030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97790</xdr:rowOff>
    </xdr:from>
    <xdr:to>
      <xdr:col>6</xdr:col>
      <xdr:colOff>38100</xdr:colOff>
      <xdr:row>60</xdr:row>
      <xdr:rowOff>27940</xdr:rowOff>
    </xdr:to>
    <xdr:sp macro="" textlink="">
      <xdr:nvSpPr>
        <xdr:cNvPr id="194" name="楕円 193"/>
        <xdr:cNvSpPr/>
      </xdr:nvSpPr>
      <xdr:spPr>
        <a:xfrm>
          <a:off x="965200" y="9988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148590</xdr:rowOff>
    </xdr:from>
    <xdr:to>
      <xdr:col>10</xdr:col>
      <xdr:colOff>114300</xdr:colOff>
      <xdr:row>59</xdr:row>
      <xdr:rowOff>169545</xdr:rowOff>
    </xdr:to>
    <xdr:cxnSp macro="">
      <xdr:nvCxnSpPr>
        <xdr:cNvPr id="195" name="直線コネクタ 194"/>
        <xdr:cNvCxnSpPr/>
      </xdr:nvCxnSpPr>
      <xdr:spPr>
        <a:xfrm>
          <a:off x="1008380" y="1003935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66692</xdr:rowOff>
    </xdr:from>
    <xdr:ext cx="405111" cy="259045"/>
    <xdr:sp macro="" textlink="">
      <xdr:nvSpPr>
        <xdr:cNvPr id="196" name="n_1aveValue【橋りょう・トンネル】&#10;有形固定資産減価償却率"/>
        <xdr:cNvSpPr txBox="1"/>
      </xdr:nvSpPr>
      <xdr:spPr>
        <a:xfrm>
          <a:off x="317056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47642</xdr:rowOff>
    </xdr:from>
    <xdr:ext cx="405111" cy="259045"/>
    <xdr:sp macro="" textlink="">
      <xdr:nvSpPr>
        <xdr:cNvPr id="197" name="n_2aveValue【橋りょう・トンネル】&#10;有形固定資産減価償却率"/>
        <xdr:cNvSpPr txBox="1"/>
      </xdr:nvSpPr>
      <xdr:spPr>
        <a:xfrm>
          <a:off x="238570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32402</xdr:rowOff>
    </xdr:from>
    <xdr:ext cx="405111" cy="259045"/>
    <xdr:sp macro="" textlink="">
      <xdr:nvSpPr>
        <xdr:cNvPr id="198" name="n_3aveValue【橋りょう・トンネル】&#10;有形固定資産減価償却率"/>
        <xdr:cNvSpPr txBox="1"/>
      </xdr:nvSpPr>
      <xdr:spPr>
        <a:xfrm>
          <a:off x="161100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13352</xdr:rowOff>
    </xdr:from>
    <xdr:ext cx="405111" cy="259045"/>
    <xdr:sp macro="" textlink="">
      <xdr:nvSpPr>
        <xdr:cNvPr id="199" name="n_4aveValue【橋りょう・トンネル】&#10;有形固定資産減価償却率"/>
        <xdr:cNvSpPr txBox="1"/>
      </xdr:nvSpPr>
      <xdr:spPr>
        <a:xfrm>
          <a:off x="83630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124477</xdr:rowOff>
    </xdr:from>
    <xdr:ext cx="405111" cy="259045"/>
    <xdr:sp macro="" textlink="">
      <xdr:nvSpPr>
        <xdr:cNvPr id="200" name="n_1mainValue【橋りょう・トンネル】&#10;有形固定資産減価償却率"/>
        <xdr:cNvSpPr txBox="1"/>
      </xdr:nvSpPr>
      <xdr:spPr>
        <a:xfrm>
          <a:off x="317056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macro="" textlink="">
      <xdr:nvSpPr>
        <xdr:cNvPr id="201" name="n_2mainValue【橋りょう・トンネル】&#10;有形固定資産減価償却率"/>
        <xdr:cNvSpPr txBox="1"/>
      </xdr:nvSpPr>
      <xdr:spPr>
        <a:xfrm>
          <a:off x="238570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65422</xdr:rowOff>
    </xdr:from>
    <xdr:ext cx="405111" cy="259045"/>
    <xdr:sp macro="" textlink="">
      <xdr:nvSpPr>
        <xdr:cNvPr id="202" name="n_3mainValue【橋りょう・トンネル】&#10;有形固定資産減価償却率"/>
        <xdr:cNvSpPr txBox="1"/>
      </xdr:nvSpPr>
      <xdr:spPr>
        <a:xfrm>
          <a:off x="161100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203" name="n_4mainValue【橋りょう・トンネル】&#10;有形固定資産減価償却率"/>
        <xdr:cNvSpPr txBox="1"/>
      </xdr:nvSpPr>
      <xdr:spPr>
        <a:xfrm>
          <a:off x="8363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5" name="テキスト ボックス 214"/>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7" name="テキスト ボックス 216"/>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9" name="テキスト ボックス 218"/>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1" name="テキスト ボックス 220"/>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3" name="テキスト ボックス 222"/>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164227</xdr:rowOff>
    </xdr:from>
    <xdr:to>
      <xdr:col>54</xdr:col>
      <xdr:colOff>189865</xdr:colOff>
      <xdr:row>64</xdr:row>
      <xdr:rowOff>66705</xdr:rowOff>
    </xdr:to>
    <xdr:cxnSp macro="">
      <xdr:nvCxnSpPr>
        <xdr:cNvPr id="227" name="直線コネクタ 226"/>
        <xdr:cNvCxnSpPr/>
      </xdr:nvCxnSpPr>
      <xdr:spPr>
        <a:xfrm flipV="1">
          <a:off x="9219565" y="9552067"/>
          <a:ext cx="0" cy="1243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70532</xdr:rowOff>
    </xdr:from>
    <xdr:ext cx="469744" cy="259045"/>
    <xdr:sp macro="" textlink="">
      <xdr:nvSpPr>
        <xdr:cNvPr id="228" name="【橋りょう・トンネル】&#10;一人当たり有形固定資産（償却資産）額最小値テキスト"/>
        <xdr:cNvSpPr txBox="1"/>
      </xdr:nvSpPr>
      <xdr:spPr>
        <a:xfrm>
          <a:off x="9258300" y="1079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66705</xdr:rowOff>
    </xdr:from>
    <xdr:to>
      <xdr:col>55</xdr:col>
      <xdr:colOff>88900</xdr:colOff>
      <xdr:row>64</xdr:row>
      <xdr:rowOff>66705</xdr:rowOff>
    </xdr:to>
    <xdr:cxnSp macro="">
      <xdr:nvCxnSpPr>
        <xdr:cNvPr id="229" name="直線コネクタ 228"/>
        <xdr:cNvCxnSpPr/>
      </xdr:nvCxnSpPr>
      <xdr:spPr>
        <a:xfrm>
          <a:off x="9154160" y="10795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110904</xdr:rowOff>
    </xdr:from>
    <xdr:ext cx="690189" cy="259045"/>
    <xdr:sp macro="" textlink="">
      <xdr:nvSpPr>
        <xdr:cNvPr id="230" name="【橋りょう・トンネル】&#10;一人当たり有形固定資産（償却資産）額最大値テキスト"/>
        <xdr:cNvSpPr txBox="1"/>
      </xdr:nvSpPr>
      <xdr:spPr>
        <a:xfrm>
          <a:off x="9258300" y="93311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164227</xdr:rowOff>
    </xdr:from>
    <xdr:to>
      <xdr:col>55</xdr:col>
      <xdr:colOff>88900</xdr:colOff>
      <xdr:row>56</xdr:row>
      <xdr:rowOff>164227</xdr:rowOff>
    </xdr:to>
    <xdr:cxnSp macro="">
      <xdr:nvCxnSpPr>
        <xdr:cNvPr id="231" name="直線コネクタ 230"/>
        <xdr:cNvCxnSpPr/>
      </xdr:nvCxnSpPr>
      <xdr:spPr>
        <a:xfrm>
          <a:off x="9154160" y="95520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140659</xdr:rowOff>
    </xdr:from>
    <xdr:ext cx="599010" cy="259045"/>
    <xdr:sp macro="" textlink="">
      <xdr:nvSpPr>
        <xdr:cNvPr id="232" name="【橋りょう・トンネル】&#10;一人当たり有形固定資産（償却資産）額平均値テキスト"/>
        <xdr:cNvSpPr txBox="1"/>
      </xdr:nvSpPr>
      <xdr:spPr>
        <a:xfrm>
          <a:off x="9258300" y="103666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117782</xdr:rowOff>
    </xdr:from>
    <xdr:to>
      <xdr:col>55</xdr:col>
      <xdr:colOff>50800</xdr:colOff>
      <xdr:row>63</xdr:row>
      <xdr:rowOff>47932</xdr:rowOff>
    </xdr:to>
    <xdr:sp macro="" textlink="">
      <xdr:nvSpPr>
        <xdr:cNvPr id="233" name="フローチャート: 判断 232"/>
        <xdr:cNvSpPr/>
      </xdr:nvSpPr>
      <xdr:spPr>
        <a:xfrm>
          <a:off x="9192260" y="105114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99677</xdr:rowOff>
    </xdr:from>
    <xdr:to>
      <xdr:col>50</xdr:col>
      <xdr:colOff>165100</xdr:colOff>
      <xdr:row>63</xdr:row>
      <xdr:rowOff>29827</xdr:rowOff>
    </xdr:to>
    <xdr:sp macro="" textlink="">
      <xdr:nvSpPr>
        <xdr:cNvPr id="234" name="フローチャート: 判断 233"/>
        <xdr:cNvSpPr/>
      </xdr:nvSpPr>
      <xdr:spPr>
        <a:xfrm>
          <a:off x="8445500" y="104933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101684</xdr:rowOff>
    </xdr:from>
    <xdr:to>
      <xdr:col>46</xdr:col>
      <xdr:colOff>38100</xdr:colOff>
      <xdr:row>63</xdr:row>
      <xdr:rowOff>31834</xdr:rowOff>
    </xdr:to>
    <xdr:sp macro="" textlink="">
      <xdr:nvSpPr>
        <xdr:cNvPr id="235" name="フローチャート: 判断 234"/>
        <xdr:cNvSpPr/>
      </xdr:nvSpPr>
      <xdr:spPr>
        <a:xfrm>
          <a:off x="7670800" y="104953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96068</xdr:rowOff>
    </xdr:from>
    <xdr:to>
      <xdr:col>41</xdr:col>
      <xdr:colOff>101600</xdr:colOff>
      <xdr:row>63</xdr:row>
      <xdr:rowOff>26218</xdr:rowOff>
    </xdr:to>
    <xdr:sp macro="" textlink="">
      <xdr:nvSpPr>
        <xdr:cNvPr id="236" name="フローチャート: 判断 235"/>
        <xdr:cNvSpPr/>
      </xdr:nvSpPr>
      <xdr:spPr>
        <a:xfrm>
          <a:off x="6873240" y="104897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98244</xdr:rowOff>
    </xdr:from>
    <xdr:to>
      <xdr:col>36</xdr:col>
      <xdr:colOff>165100</xdr:colOff>
      <xdr:row>63</xdr:row>
      <xdr:rowOff>28394</xdr:rowOff>
    </xdr:to>
    <xdr:sp macro="" textlink="">
      <xdr:nvSpPr>
        <xdr:cNvPr id="237" name="フローチャート: 判断 236"/>
        <xdr:cNvSpPr/>
      </xdr:nvSpPr>
      <xdr:spPr>
        <a:xfrm>
          <a:off x="6098540" y="10491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169150</xdr:rowOff>
    </xdr:from>
    <xdr:to>
      <xdr:col>55</xdr:col>
      <xdr:colOff>50800</xdr:colOff>
      <xdr:row>63</xdr:row>
      <xdr:rowOff>99300</xdr:rowOff>
    </xdr:to>
    <xdr:sp macro="" textlink="">
      <xdr:nvSpPr>
        <xdr:cNvPr id="243" name="楕円 242"/>
        <xdr:cNvSpPr/>
      </xdr:nvSpPr>
      <xdr:spPr>
        <a:xfrm>
          <a:off x="9192260" y="10562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147577</xdr:rowOff>
    </xdr:from>
    <xdr:ext cx="599010" cy="259045"/>
    <xdr:sp macro="" textlink="">
      <xdr:nvSpPr>
        <xdr:cNvPr id="244" name="【橋りょう・トンネル】&#10;一人当たり有形固定資産（償却資産）額該当値テキスト"/>
        <xdr:cNvSpPr txBox="1"/>
      </xdr:nvSpPr>
      <xdr:spPr>
        <a:xfrm>
          <a:off x="9258300" y="10541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4252</xdr:rowOff>
    </xdr:from>
    <xdr:to>
      <xdr:col>50</xdr:col>
      <xdr:colOff>165100</xdr:colOff>
      <xdr:row>63</xdr:row>
      <xdr:rowOff>105852</xdr:rowOff>
    </xdr:to>
    <xdr:sp macro="" textlink="">
      <xdr:nvSpPr>
        <xdr:cNvPr id="245" name="楕円 244"/>
        <xdr:cNvSpPr/>
      </xdr:nvSpPr>
      <xdr:spPr>
        <a:xfrm>
          <a:off x="8445500" y="1056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48500</xdr:rowOff>
    </xdr:from>
    <xdr:to>
      <xdr:col>55</xdr:col>
      <xdr:colOff>0</xdr:colOff>
      <xdr:row>63</xdr:row>
      <xdr:rowOff>55052</xdr:rowOff>
    </xdr:to>
    <xdr:cxnSp macro="">
      <xdr:nvCxnSpPr>
        <xdr:cNvPr id="246" name="直線コネクタ 245"/>
        <xdr:cNvCxnSpPr/>
      </xdr:nvCxnSpPr>
      <xdr:spPr>
        <a:xfrm flipV="1">
          <a:off x="8496300" y="10609820"/>
          <a:ext cx="723900" cy="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5517</xdr:rowOff>
    </xdr:from>
    <xdr:to>
      <xdr:col>46</xdr:col>
      <xdr:colOff>38100</xdr:colOff>
      <xdr:row>63</xdr:row>
      <xdr:rowOff>107117</xdr:rowOff>
    </xdr:to>
    <xdr:sp macro="" textlink="">
      <xdr:nvSpPr>
        <xdr:cNvPr id="247" name="楕円 246"/>
        <xdr:cNvSpPr/>
      </xdr:nvSpPr>
      <xdr:spPr>
        <a:xfrm>
          <a:off x="7670800" y="105668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55052</xdr:rowOff>
    </xdr:from>
    <xdr:to>
      <xdr:col>50</xdr:col>
      <xdr:colOff>114300</xdr:colOff>
      <xdr:row>63</xdr:row>
      <xdr:rowOff>56317</xdr:rowOff>
    </xdr:to>
    <xdr:cxnSp macro="">
      <xdr:nvCxnSpPr>
        <xdr:cNvPr id="248" name="直線コネクタ 247"/>
        <xdr:cNvCxnSpPr/>
      </xdr:nvCxnSpPr>
      <xdr:spPr>
        <a:xfrm flipV="1">
          <a:off x="7713980" y="10616372"/>
          <a:ext cx="782320" cy="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6313</xdr:rowOff>
    </xdr:from>
    <xdr:to>
      <xdr:col>41</xdr:col>
      <xdr:colOff>101600</xdr:colOff>
      <xdr:row>63</xdr:row>
      <xdr:rowOff>107913</xdr:rowOff>
    </xdr:to>
    <xdr:sp macro="" textlink="">
      <xdr:nvSpPr>
        <xdr:cNvPr id="249" name="楕円 248"/>
        <xdr:cNvSpPr/>
      </xdr:nvSpPr>
      <xdr:spPr>
        <a:xfrm>
          <a:off x="6873240" y="1056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56317</xdr:rowOff>
    </xdr:from>
    <xdr:to>
      <xdr:col>45</xdr:col>
      <xdr:colOff>177800</xdr:colOff>
      <xdr:row>63</xdr:row>
      <xdr:rowOff>57113</xdr:rowOff>
    </xdr:to>
    <xdr:cxnSp macro="">
      <xdr:nvCxnSpPr>
        <xdr:cNvPr id="250" name="直線コネクタ 249"/>
        <xdr:cNvCxnSpPr/>
      </xdr:nvCxnSpPr>
      <xdr:spPr>
        <a:xfrm flipV="1">
          <a:off x="6924040" y="10617637"/>
          <a:ext cx="789940" cy="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8838</xdr:rowOff>
    </xdr:from>
    <xdr:to>
      <xdr:col>36</xdr:col>
      <xdr:colOff>165100</xdr:colOff>
      <xdr:row>63</xdr:row>
      <xdr:rowOff>110438</xdr:rowOff>
    </xdr:to>
    <xdr:sp macro="" textlink="">
      <xdr:nvSpPr>
        <xdr:cNvPr id="251" name="楕円 250"/>
        <xdr:cNvSpPr/>
      </xdr:nvSpPr>
      <xdr:spPr>
        <a:xfrm>
          <a:off x="6098540" y="1057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57113</xdr:rowOff>
    </xdr:from>
    <xdr:to>
      <xdr:col>41</xdr:col>
      <xdr:colOff>50800</xdr:colOff>
      <xdr:row>63</xdr:row>
      <xdr:rowOff>59638</xdr:rowOff>
    </xdr:to>
    <xdr:cxnSp macro="">
      <xdr:nvCxnSpPr>
        <xdr:cNvPr id="252" name="直線コネクタ 251"/>
        <xdr:cNvCxnSpPr/>
      </xdr:nvCxnSpPr>
      <xdr:spPr>
        <a:xfrm flipV="1">
          <a:off x="6149340" y="10618433"/>
          <a:ext cx="774700" cy="2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46354</xdr:rowOff>
    </xdr:from>
    <xdr:ext cx="599010" cy="259045"/>
    <xdr:sp macro="" textlink="">
      <xdr:nvSpPr>
        <xdr:cNvPr id="253" name="n_1aveValue【橋りょう・トンネル】&#10;一人当たり有形固定資産（償却資産）額"/>
        <xdr:cNvSpPr txBox="1"/>
      </xdr:nvSpPr>
      <xdr:spPr>
        <a:xfrm>
          <a:off x="8214575" y="10272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48361</xdr:rowOff>
    </xdr:from>
    <xdr:ext cx="599010" cy="259045"/>
    <xdr:sp macro="" textlink="">
      <xdr:nvSpPr>
        <xdr:cNvPr id="254" name="n_2aveValue【橋りょう・トンネル】&#10;一人当たり有形固定資産（償却資産）額"/>
        <xdr:cNvSpPr txBox="1"/>
      </xdr:nvSpPr>
      <xdr:spPr>
        <a:xfrm>
          <a:off x="7444955" y="10274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42745</xdr:rowOff>
    </xdr:from>
    <xdr:ext cx="599010" cy="259045"/>
    <xdr:sp macro="" textlink="">
      <xdr:nvSpPr>
        <xdr:cNvPr id="255" name="n_3aveValue【橋りょう・トンネル】&#10;一人当たり有形固定資産（償却資産）額"/>
        <xdr:cNvSpPr txBox="1"/>
      </xdr:nvSpPr>
      <xdr:spPr>
        <a:xfrm>
          <a:off x="6670255" y="1026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44921</xdr:rowOff>
    </xdr:from>
    <xdr:ext cx="599010" cy="259045"/>
    <xdr:sp macro="" textlink="">
      <xdr:nvSpPr>
        <xdr:cNvPr id="256" name="n_4aveValue【橋りょう・トンネル】&#10;一人当たり有形固定資産（償却資産）額"/>
        <xdr:cNvSpPr txBox="1"/>
      </xdr:nvSpPr>
      <xdr:spPr>
        <a:xfrm>
          <a:off x="5872695" y="1027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96979</xdr:rowOff>
    </xdr:from>
    <xdr:ext cx="599010" cy="259045"/>
    <xdr:sp macro="" textlink="">
      <xdr:nvSpPr>
        <xdr:cNvPr id="257" name="n_1mainValue【橋りょう・トンネル】&#10;一人当たり有形固定資産（償却資産）額"/>
        <xdr:cNvSpPr txBox="1"/>
      </xdr:nvSpPr>
      <xdr:spPr>
        <a:xfrm>
          <a:off x="8214575" y="1065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98244</xdr:rowOff>
    </xdr:from>
    <xdr:ext cx="599010" cy="259045"/>
    <xdr:sp macro="" textlink="">
      <xdr:nvSpPr>
        <xdr:cNvPr id="258" name="n_2mainValue【橋りょう・トンネル】&#10;一人当たり有形固定資産（償却資産）額"/>
        <xdr:cNvSpPr txBox="1"/>
      </xdr:nvSpPr>
      <xdr:spPr>
        <a:xfrm>
          <a:off x="7444955" y="1065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99040</xdr:rowOff>
    </xdr:from>
    <xdr:ext cx="599010" cy="259045"/>
    <xdr:sp macro="" textlink="">
      <xdr:nvSpPr>
        <xdr:cNvPr id="259" name="n_3mainValue【橋りょう・トンネル】&#10;一人当たり有形固定資産（償却資産）額"/>
        <xdr:cNvSpPr txBox="1"/>
      </xdr:nvSpPr>
      <xdr:spPr>
        <a:xfrm>
          <a:off x="6670255" y="10660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101565</xdr:rowOff>
    </xdr:from>
    <xdr:ext cx="599010" cy="259045"/>
    <xdr:sp macro="" textlink="">
      <xdr:nvSpPr>
        <xdr:cNvPr id="260" name="n_4mainValue【橋りょう・トンネル】&#10;一人当たり有形固定資産（償却資産）額"/>
        <xdr:cNvSpPr txBox="1"/>
      </xdr:nvSpPr>
      <xdr:spPr>
        <a:xfrm>
          <a:off x="5872695" y="1066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87</xdr:row>
      <xdr:rowOff>38100</xdr:rowOff>
    </xdr:from>
    <xdr:to>
      <xdr:col>28</xdr:col>
      <xdr:colOff>114300</xdr:colOff>
      <xdr:row>87</xdr:row>
      <xdr:rowOff>38100</xdr:rowOff>
    </xdr:to>
    <xdr:cxnSp macro="">
      <xdr:nvCxnSpPr>
        <xdr:cNvPr id="272" name="直線コネクタ 271"/>
        <xdr:cNvCxnSpPr/>
      </xdr:nvCxnSpPr>
      <xdr:spPr>
        <a:xfrm>
          <a:off x="670560" y="14622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67327</xdr:rowOff>
    </xdr:from>
    <xdr:ext cx="403059" cy="259045"/>
    <xdr:sp macro="" textlink="">
      <xdr:nvSpPr>
        <xdr:cNvPr id="273" name="テキスト ボックス 272"/>
        <xdr:cNvSpPr txBox="1"/>
      </xdr:nvSpPr>
      <xdr:spPr>
        <a:xfrm>
          <a:off x="336081" y="14484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95250</xdr:rowOff>
    </xdr:from>
    <xdr:to>
      <xdr:col>28</xdr:col>
      <xdr:colOff>114300</xdr:colOff>
      <xdr:row>85</xdr:row>
      <xdr:rowOff>95250</xdr:rowOff>
    </xdr:to>
    <xdr:cxnSp macro="">
      <xdr:nvCxnSpPr>
        <xdr:cNvPr id="274" name="直線コネクタ 273"/>
        <xdr:cNvCxnSpPr/>
      </xdr:nvCxnSpPr>
      <xdr:spPr>
        <a:xfrm>
          <a:off x="67056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124477</xdr:rowOff>
    </xdr:from>
    <xdr:ext cx="403059" cy="259045"/>
    <xdr:sp macro="" textlink="">
      <xdr:nvSpPr>
        <xdr:cNvPr id="275" name="テキスト ボックス 274"/>
        <xdr:cNvSpPr txBox="1"/>
      </xdr:nvSpPr>
      <xdr:spPr>
        <a:xfrm>
          <a:off x="336081" y="14206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152400</xdr:rowOff>
    </xdr:from>
    <xdr:to>
      <xdr:col>28</xdr:col>
      <xdr:colOff>114300</xdr:colOff>
      <xdr:row>83</xdr:row>
      <xdr:rowOff>152400</xdr:rowOff>
    </xdr:to>
    <xdr:cxnSp macro="">
      <xdr:nvCxnSpPr>
        <xdr:cNvPr id="276" name="直線コネクタ 275"/>
        <xdr:cNvCxnSpPr/>
      </xdr:nvCxnSpPr>
      <xdr:spPr>
        <a:xfrm>
          <a:off x="670560" y="14066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10177</xdr:rowOff>
    </xdr:from>
    <xdr:ext cx="403059" cy="259045"/>
    <xdr:sp macro="" textlink="">
      <xdr:nvSpPr>
        <xdr:cNvPr id="277" name="テキスト ボックス 276"/>
        <xdr:cNvSpPr txBox="1"/>
      </xdr:nvSpPr>
      <xdr:spPr>
        <a:xfrm>
          <a:off x="336081" y="13924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95250</xdr:rowOff>
    </xdr:from>
    <xdr:to>
      <xdr:col>28</xdr:col>
      <xdr:colOff>114300</xdr:colOff>
      <xdr:row>80</xdr:row>
      <xdr:rowOff>95250</xdr:rowOff>
    </xdr:to>
    <xdr:cxnSp macro="">
      <xdr:nvCxnSpPr>
        <xdr:cNvPr id="280" name="直線コネクタ 279"/>
        <xdr:cNvCxnSpPr/>
      </xdr:nvCxnSpPr>
      <xdr:spPr>
        <a:xfrm>
          <a:off x="670560" y="13506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124477</xdr:rowOff>
    </xdr:from>
    <xdr:ext cx="403059" cy="259045"/>
    <xdr:sp macro="" textlink="">
      <xdr:nvSpPr>
        <xdr:cNvPr id="281" name="テキスト ボックス 280"/>
        <xdr:cNvSpPr txBox="1"/>
      </xdr:nvSpPr>
      <xdr:spPr>
        <a:xfrm>
          <a:off x="336081" y="13368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152400</xdr:rowOff>
    </xdr:from>
    <xdr:to>
      <xdr:col>28</xdr:col>
      <xdr:colOff>114300</xdr:colOff>
      <xdr:row>78</xdr:row>
      <xdr:rowOff>152400</xdr:rowOff>
    </xdr:to>
    <xdr:cxnSp macro="">
      <xdr:nvCxnSpPr>
        <xdr:cNvPr id="282" name="直線コネクタ 281"/>
        <xdr:cNvCxnSpPr/>
      </xdr:nvCxnSpPr>
      <xdr:spPr>
        <a:xfrm>
          <a:off x="67056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10177</xdr:rowOff>
    </xdr:from>
    <xdr:ext cx="403059" cy="259045"/>
    <xdr:sp macro="" textlink="">
      <xdr:nvSpPr>
        <xdr:cNvPr id="283" name="テキスト ボックス 282"/>
        <xdr:cNvSpPr txBox="1"/>
      </xdr:nvSpPr>
      <xdr:spPr>
        <a:xfrm>
          <a:off x="336081" y="130860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38100</xdr:rowOff>
    </xdr:from>
    <xdr:to>
      <xdr:col>28</xdr:col>
      <xdr:colOff>114300</xdr:colOff>
      <xdr:row>77</xdr:row>
      <xdr:rowOff>38100</xdr:rowOff>
    </xdr:to>
    <xdr:cxnSp macro="">
      <xdr:nvCxnSpPr>
        <xdr:cNvPr id="284" name="直線コネクタ 283"/>
        <xdr:cNvCxnSpPr/>
      </xdr:nvCxnSpPr>
      <xdr:spPr>
        <a:xfrm>
          <a:off x="670560" y="12946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67327</xdr:rowOff>
    </xdr:from>
    <xdr:ext cx="403059" cy="259045"/>
    <xdr:sp macro="" textlink="">
      <xdr:nvSpPr>
        <xdr:cNvPr id="285" name="テキスト ボックス 284"/>
        <xdr:cNvSpPr txBox="1"/>
      </xdr:nvSpPr>
      <xdr:spPr>
        <a:xfrm>
          <a:off x="336081" y="12807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23813</xdr:rowOff>
    </xdr:from>
    <xdr:to>
      <xdr:col>24</xdr:col>
      <xdr:colOff>62865</xdr:colOff>
      <xdr:row>86</xdr:row>
      <xdr:rowOff>78105</xdr:rowOff>
    </xdr:to>
    <xdr:cxnSp macro="">
      <xdr:nvCxnSpPr>
        <xdr:cNvPr id="289" name="直線コネクタ 288"/>
        <xdr:cNvCxnSpPr/>
      </xdr:nvCxnSpPr>
      <xdr:spPr>
        <a:xfrm flipV="1">
          <a:off x="4086225" y="13099733"/>
          <a:ext cx="0" cy="1395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81932</xdr:rowOff>
    </xdr:from>
    <xdr:ext cx="405111" cy="259045"/>
    <xdr:sp macro="" textlink="">
      <xdr:nvSpPr>
        <xdr:cNvPr id="290" name="【公営住宅】&#10;有形固定資産減価償却率最小値テキスト"/>
        <xdr:cNvSpPr txBox="1"/>
      </xdr:nvSpPr>
      <xdr:spPr>
        <a:xfrm>
          <a:off x="4124960" y="1449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78105</xdr:rowOff>
    </xdr:from>
    <xdr:to>
      <xdr:col>24</xdr:col>
      <xdr:colOff>152400</xdr:colOff>
      <xdr:row>86</xdr:row>
      <xdr:rowOff>78105</xdr:rowOff>
    </xdr:to>
    <xdr:cxnSp macro="">
      <xdr:nvCxnSpPr>
        <xdr:cNvPr id="291" name="直線コネクタ 290"/>
        <xdr:cNvCxnSpPr/>
      </xdr:nvCxnSpPr>
      <xdr:spPr>
        <a:xfrm>
          <a:off x="4020820" y="14495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141940</xdr:rowOff>
    </xdr:from>
    <xdr:ext cx="405111" cy="259045"/>
    <xdr:sp macro="" textlink="">
      <xdr:nvSpPr>
        <xdr:cNvPr id="292" name="【公営住宅】&#10;有形固定資産減価償却率最大値テキスト"/>
        <xdr:cNvSpPr txBox="1"/>
      </xdr:nvSpPr>
      <xdr:spPr>
        <a:xfrm>
          <a:off x="4124960" y="128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23813</xdr:rowOff>
    </xdr:from>
    <xdr:to>
      <xdr:col>24</xdr:col>
      <xdr:colOff>152400</xdr:colOff>
      <xdr:row>78</xdr:row>
      <xdr:rowOff>23813</xdr:rowOff>
    </xdr:to>
    <xdr:cxnSp macro="">
      <xdr:nvCxnSpPr>
        <xdr:cNvPr id="293" name="直線コネクタ 292"/>
        <xdr:cNvCxnSpPr/>
      </xdr:nvCxnSpPr>
      <xdr:spPr>
        <a:xfrm>
          <a:off x="4020820" y="13099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78757</xdr:rowOff>
    </xdr:from>
    <xdr:ext cx="405111" cy="259045"/>
    <xdr:sp macro="" textlink="">
      <xdr:nvSpPr>
        <xdr:cNvPr id="294" name="【公営住宅】&#10;有形固定資産減価償却率平均値テキスト"/>
        <xdr:cNvSpPr txBox="1"/>
      </xdr:nvSpPr>
      <xdr:spPr>
        <a:xfrm>
          <a:off x="4124960" y="13657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55880</xdr:rowOff>
    </xdr:from>
    <xdr:to>
      <xdr:col>24</xdr:col>
      <xdr:colOff>114300</xdr:colOff>
      <xdr:row>82</xdr:row>
      <xdr:rowOff>157480</xdr:rowOff>
    </xdr:to>
    <xdr:sp macro="" textlink="">
      <xdr:nvSpPr>
        <xdr:cNvPr id="295" name="フローチャート: 判断 294"/>
        <xdr:cNvSpPr/>
      </xdr:nvSpPr>
      <xdr:spPr>
        <a:xfrm>
          <a:off x="4036060" y="1380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6" name="フローチャート: 判断 295"/>
        <xdr:cNvSpPr/>
      </xdr:nvSpPr>
      <xdr:spPr>
        <a:xfrm>
          <a:off x="3312160" y="138080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101600</xdr:rowOff>
    </xdr:from>
    <xdr:to>
      <xdr:col>15</xdr:col>
      <xdr:colOff>101600</xdr:colOff>
      <xdr:row>83</xdr:row>
      <xdr:rowOff>31750</xdr:rowOff>
    </xdr:to>
    <xdr:sp macro="" textlink="">
      <xdr:nvSpPr>
        <xdr:cNvPr id="297" name="フローチャート: 判断 296"/>
        <xdr:cNvSpPr/>
      </xdr:nvSpPr>
      <xdr:spPr>
        <a:xfrm>
          <a:off x="251460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67311</xdr:rowOff>
    </xdr:from>
    <xdr:to>
      <xdr:col>10</xdr:col>
      <xdr:colOff>165100</xdr:colOff>
      <xdr:row>82</xdr:row>
      <xdr:rowOff>168911</xdr:rowOff>
    </xdr:to>
    <xdr:sp macro="" textlink="">
      <xdr:nvSpPr>
        <xdr:cNvPr id="298" name="フローチャート: 判断 297"/>
        <xdr:cNvSpPr/>
      </xdr:nvSpPr>
      <xdr:spPr>
        <a:xfrm>
          <a:off x="173990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9" name="フローチャート: 判断 298"/>
        <xdr:cNvSpPr/>
      </xdr:nvSpPr>
      <xdr:spPr>
        <a:xfrm>
          <a:off x="96520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61595</xdr:rowOff>
    </xdr:from>
    <xdr:to>
      <xdr:col>24</xdr:col>
      <xdr:colOff>114300</xdr:colOff>
      <xdr:row>83</xdr:row>
      <xdr:rowOff>163195</xdr:rowOff>
    </xdr:to>
    <xdr:sp macro="" textlink="">
      <xdr:nvSpPr>
        <xdr:cNvPr id="305" name="楕円 304"/>
        <xdr:cNvSpPr/>
      </xdr:nvSpPr>
      <xdr:spPr>
        <a:xfrm>
          <a:off x="4036060" y="1397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40022</xdr:rowOff>
    </xdr:from>
    <xdr:ext cx="405111" cy="259045"/>
    <xdr:sp macro="" textlink="">
      <xdr:nvSpPr>
        <xdr:cNvPr id="306" name="【公営住宅】&#10;有形固定資産減価償却率該当値テキスト"/>
        <xdr:cNvSpPr txBox="1"/>
      </xdr:nvSpPr>
      <xdr:spPr>
        <a:xfrm>
          <a:off x="4124960" y="1395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158750</xdr:rowOff>
    </xdr:from>
    <xdr:to>
      <xdr:col>20</xdr:col>
      <xdr:colOff>38100</xdr:colOff>
      <xdr:row>84</xdr:row>
      <xdr:rowOff>88900</xdr:rowOff>
    </xdr:to>
    <xdr:sp macro="" textlink="">
      <xdr:nvSpPr>
        <xdr:cNvPr id="307" name="楕円 306"/>
        <xdr:cNvSpPr/>
      </xdr:nvSpPr>
      <xdr:spPr>
        <a:xfrm>
          <a:off x="331216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112395</xdr:rowOff>
    </xdr:from>
    <xdr:to>
      <xdr:col>24</xdr:col>
      <xdr:colOff>63500</xdr:colOff>
      <xdr:row>84</xdr:row>
      <xdr:rowOff>38100</xdr:rowOff>
    </xdr:to>
    <xdr:cxnSp macro="">
      <xdr:nvCxnSpPr>
        <xdr:cNvPr id="308" name="直線コネクタ 307"/>
        <xdr:cNvCxnSpPr/>
      </xdr:nvCxnSpPr>
      <xdr:spPr>
        <a:xfrm flipV="1">
          <a:off x="3355340" y="14026515"/>
          <a:ext cx="73152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95886</xdr:rowOff>
    </xdr:from>
    <xdr:to>
      <xdr:col>15</xdr:col>
      <xdr:colOff>101600</xdr:colOff>
      <xdr:row>85</xdr:row>
      <xdr:rowOff>26036</xdr:rowOff>
    </xdr:to>
    <xdr:sp macro="" textlink="">
      <xdr:nvSpPr>
        <xdr:cNvPr id="309" name="楕円 308"/>
        <xdr:cNvSpPr/>
      </xdr:nvSpPr>
      <xdr:spPr>
        <a:xfrm>
          <a:off x="2514600" y="141776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38100</xdr:rowOff>
    </xdr:from>
    <xdr:to>
      <xdr:col>19</xdr:col>
      <xdr:colOff>177800</xdr:colOff>
      <xdr:row>84</xdr:row>
      <xdr:rowOff>146686</xdr:rowOff>
    </xdr:to>
    <xdr:cxnSp macro="">
      <xdr:nvCxnSpPr>
        <xdr:cNvPr id="310" name="直線コネクタ 309"/>
        <xdr:cNvCxnSpPr/>
      </xdr:nvCxnSpPr>
      <xdr:spPr>
        <a:xfrm flipV="1">
          <a:off x="2565400" y="14119860"/>
          <a:ext cx="78994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73025</xdr:rowOff>
    </xdr:from>
    <xdr:to>
      <xdr:col>10</xdr:col>
      <xdr:colOff>165100</xdr:colOff>
      <xdr:row>85</xdr:row>
      <xdr:rowOff>3175</xdr:rowOff>
    </xdr:to>
    <xdr:sp macro="" textlink="">
      <xdr:nvSpPr>
        <xdr:cNvPr id="311" name="楕円 310"/>
        <xdr:cNvSpPr/>
      </xdr:nvSpPr>
      <xdr:spPr>
        <a:xfrm>
          <a:off x="1739900" y="14154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123825</xdr:rowOff>
    </xdr:from>
    <xdr:to>
      <xdr:col>15</xdr:col>
      <xdr:colOff>50800</xdr:colOff>
      <xdr:row>84</xdr:row>
      <xdr:rowOff>146686</xdr:rowOff>
    </xdr:to>
    <xdr:cxnSp macro="">
      <xdr:nvCxnSpPr>
        <xdr:cNvPr id="312" name="直線コネクタ 311"/>
        <xdr:cNvCxnSpPr/>
      </xdr:nvCxnSpPr>
      <xdr:spPr>
        <a:xfrm>
          <a:off x="1790700" y="14205585"/>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38736</xdr:rowOff>
    </xdr:from>
    <xdr:to>
      <xdr:col>6</xdr:col>
      <xdr:colOff>38100</xdr:colOff>
      <xdr:row>84</xdr:row>
      <xdr:rowOff>140336</xdr:rowOff>
    </xdr:to>
    <xdr:sp macro="" textlink="">
      <xdr:nvSpPr>
        <xdr:cNvPr id="313" name="楕円 312"/>
        <xdr:cNvSpPr/>
      </xdr:nvSpPr>
      <xdr:spPr>
        <a:xfrm>
          <a:off x="965200" y="141204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89536</xdr:rowOff>
    </xdr:from>
    <xdr:to>
      <xdr:col>10</xdr:col>
      <xdr:colOff>114300</xdr:colOff>
      <xdr:row>84</xdr:row>
      <xdr:rowOff>123825</xdr:rowOff>
    </xdr:to>
    <xdr:cxnSp macro="">
      <xdr:nvCxnSpPr>
        <xdr:cNvPr id="314" name="直線コネクタ 313"/>
        <xdr:cNvCxnSpPr/>
      </xdr:nvCxnSpPr>
      <xdr:spPr>
        <a:xfrm>
          <a:off x="1008380" y="14171296"/>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5" name="n_1aveValue【公営住宅】&#10;有形固定資産減価償却率"/>
        <xdr:cNvSpPr txBox="1"/>
      </xdr:nvSpPr>
      <xdr:spPr>
        <a:xfrm>
          <a:off x="3170564" y="1358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48277</xdr:rowOff>
    </xdr:from>
    <xdr:ext cx="405111" cy="259045"/>
    <xdr:sp macro="" textlink="">
      <xdr:nvSpPr>
        <xdr:cNvPr id="316" name="n_2aveValue【公営住宅】&#10;有形固定資産減価償却率"/>
        <xdr:cNvSpPr txBox="1"/>
      </xdr:nvSpPr>
      <xdr:spPr>
        <a:xfrm>
          <a:off x="238570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13988</xdr:rowOff>
    </xdr:from>
    <xdr:ext cx="405111" cy="259045"/>
    <xdr:sp macro="" textlink="">
      <xdr:nvSpPr>
        <xdr:cNvPr id="317" name="n_3aveValue【公営住宅】&#10;有形固定資産減価償却率"/>
        <xdr:cNvSpPr txBox="1"/>
      </xdr:nvSpPr>
      <xdr:spPr>
        <a:xfrm>
          <a:off x="1611004" y="13592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2557</xdr:rowOff>
    </xdr:from>
    <xdr:ext cx="405111" cy="259045"/>
    <xdr:sp macro="" textlink="">
      <xdr:nvSpPr>
        <xdr:cNvPr id="318" name="n_4aveValue【公営住宅】&#10;有形固定資産減価償却率"/>
        <xdr:cNvSpPr txBox="1"/>
      </xdr:nvSpPr>
      <xdr:spPr>
        <a:xfrm>
          <a:off x="83630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80027</xdr:rowOff>
    </xdr:from>
    <xdr:ext cx="405111" cy="259045"/>
    <xdr:sp macro="" textlink="">
      <xdr:nvSpPr>
        <xdr:cNvPr id="319" name="n_1mainValue【公営住宅】&#10;有形固定資産減価償却率"/>
        <xdr:cNvSpPr txBox="1"/>
      </xdr:nvSpPr>
      <xdr:spPr>
        <a:xfrm>
          <a:off x="3170564" y="1416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17163</xdr:rowOff>
    </xdr:from>
    <xdr:ext cx="405111" cy="259045"/>
    <xdr:sp macro="" textlink="">
      <xdr:nvSpPr>
        <xdr:cNvPr id="320" name="n_2mainValue【公営住宅】&#10;有形固定資産減価償却率"/>
        <xdr:cNvSpPr txBox="1"/>
      </xdr:nvSpPr>
      <xdr:spPr>
        <a:xfrm>
          <a:off x="238570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165752</xdr:rowOff>
    </xdr:from>
    <xdr:ext cx="405111" cy="259045"/>
    <xdr:sp macro="" textlink="">
      <xdr:nvSpPr>
        <xdr:cNvPr id="321" name="n_3mainValue【公営住宅】&#10;有形固定資産減価償却率"/>
        <xdr:cNvSpPr txBox="1"/>
      </xdr:nvSpPr>
      <xdr:spPr>
        <a:xfrm>
          <a:off x="1611004" y="142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131463</xdr:rowOff>
    </xdr:from>
    <xdr:ext cx="405111" cy="259045"/>
    <xdr:sp macro="" textlink="">
      <xdr:nvSpPr>
        <xdr:cNvPr id="322" name="n_4mainValue【公営住宅】&#10;有形固定資産減価償却率"/>
        <xdr:cNvSpPr txBox="1"/>
      </xdr:nvSpPr>
      <xdr:spPr>
        <a:xfrm>
          <a:off x="836304" y="1421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123597</xdr:rowOff>
    </xdr:from>
    <xdr:to>
      <xdr:col>54</xdr:col>
      <xdr:colOff>189865</xdr:colOff>
      <xdr:row>85</xdr:row>
      <xdr:rowOff>159258</xdr:rowOff>
    </xdr:to>
    <xdr:cxnSp macro="">
      <xdr:nvCxnSpPr>
        <xdr:cNvPr id="344" name="直線コネクタ 343"/>
        <xdr:cNvCxnSpPr/>
      </xdr:nvCxnSpPr>
      <xdr:spPr>
        <a:xfrm flipV="1">
          <a:off x="9219565" y="13199517"/>
          <a:ext cx="0" cy="1209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163085</xdr:rowOff>
    </xdr:from>
    <xdr:ext cx="469744" cy="259045"/>
    <xdr:sp macro="" textlink="">
      <xdr:nvSpPr>
        <xdr:cNvPr id="345" name="【公営住宅】&#10;一人当たり面積最小値テキスト"/>
        <xdr:cNvSpPr txBox="1"/>
      </xdr:nvSpPr>
      <xdr:spPr>
        <a:xfrm>
          <a:off x="9258300" y="1441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159258</xdr:rowOff>
    </xdr:from>
    <xdr:to>
      <xdr:col>55</xdr:col>
      <xdr:colOff>88900</xdr:colOff>
      <xdr:row>85</xdr:row>
      <xdr:rowOff>159258</xdr:rowOff>
    </xdr:to>
    <xdr:cxnSp macro="">
      <xdr:nvCxnSpPr>
        <xdr:cNvPr id="346" name="直線コネクタ 345"/>
        <xdr:cNvCxnSpPr/>
      </xdr:nvCxnSpPr>
      <xdr:spPr>
        <a:xfrm>
          <a:off x="9154160" y="14408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70274</xdr:rowOff>
    </xdr:from>
    <xdr:ext cx="469744" cy="259045"/>
    <xdr:sp macro="" textlink="">
      <xdr:nvSpPr>
        <xdr:cNvPr id="347" name="【公営住宅】&#10;一人当たり面積最大値テキスト"/>
        <xdr:cNvSpPr txBox="1"/>
      </xdr:nvSpPr>
      <xdr:spPr>
        <a:xfrm>
          <a:off x="9258300" y="12978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123597</xdr:rowOff>
    </xdr:from>
    <xdr:to>
      <xdr:col>55</xdr:col>
      <xdr:colOff>88900</xdr:colOff>
      <xdr:row>78</xdr:row>
      <xdr:rowOff>123597</xdr:rowOff>
    </xdr:to>
    <xdr:cxnSp macro="">
      <xdr:nvCxnSpPr>
        <xdr:cNvPr id="348" name="直線コネクタ 347"/>
        <xdr:cNvCxnSpPr/>
      </xdr:nvCxnSpPr>
      <xdr:spPr>
        <a:xfrm>
          <a:off x="9154160" y="131995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166437</xdr:rowOff>
    </xdr:from>
    <xdr:ext cx="469744" cy="259045"/>
    <xdr:sp macro="" textlink="">
      <xdr:nvSpPr>
        <xdr:cNvPr id="349" name="【公営住宅】&#10;一人当たり面積平均値テキスト"/>
        <xdr:cNvSpPr txBox="1"/>
      </xdr:nvSpPr>
      <xdr:spPr>
        <a:xfrm>
          <a:off x="9258300" y="14080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16560</xdr:rowOff>
    </xdr:from>
    <xdr:to>
      <xdr:col>55</xdr:col>
      <xdr:colOff>50800</xdr:colOff>
      <xdr:row>84</xdr:row>
      <xdr:rowOff>118160</xdr:rowOff>
    </xdr:to>
    <xdr:sp macro="" textlink="">
      <xdr:nvSpPr>
        <xdr:cNvPr id="350" name="フローチャート: 判断 349"/>
        <xdr:cNvSpPr/>
      </xdr:nvSpPr>
      <xdr:spPr>
        <a:xfrm>
          <a:off x="9192260" y="14098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558</xdr:rowOff>
    </xdr:from>
    <xdr:to>
      <xdr:col>50</xdr:col>
      <xdr:colOff>165100</xdr:colOff>
      <xdr:row>84</xdr:row>
      <xdr:rowOff>102158</xdr:rowOff>
    </xdr:to>
    <xdr:sp macro="" textlink="">
      <xdr:nvSpPr>
        <xdr:cNvPr id="351" name="フローチャート: 判断 350"/>
        <xdr:cNvSpPr/>
      </xdr:nvSpPr>
      <xdr:spPr>
        <a:xfrm>
          <a:off x="8445500" y="1408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33020</xdr:rowOff>
    </xdr:from>
    <xdr:to>
      <xdr:col>46</xdr:col>
      <xdr:colOff>38100</xdr:colOff>
      <xdr:row>84</xdr:row>
      <xdr:rowOff>134620</xdr:rowOff>
    </xdr:to>
    <xdr:sp macro="" textlink="">
      <xdr:nvSpPr>
        <xdr:cNvPr id="352" name="フローチャート: 判断 351"/>
        <xdr:cNvSpPr/>
      </xdr:nvSpPr>
      <xdr:spPr>
        <a:xfrm>
          <a:off x="767080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35764</xdr:rowOff>
    </xdr:from>
    <xdr:to>
      <xdr:col>41</xdr:col>
      <xdr:colOff>101600</xdr:colOff>
      <xdr:row>84</xdr:row>
      <xdr:rowOff>137364</xdr:rowOff>
    </xdr:to>
    <xdr:sp macro="" textlink="">
      <xdr:nvSpPr>
        <xdr:cNvPr id="353" name="フローチャート: 判断 352"/>
        <xdr:cNvSpPr/>
      </xdr:nvSpPr>
      <xdr:spPr>
        <a:xfrm>
          <a:off x="6873240" y="141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39878</xdr:rowOff>
    </xdr:from>
    <xdr:to>
      <xdr:col>36</xdr:col>
      <xdr:colOff>165100</xdr:colOff>
      <xdr:row>84</xdr:row>
      <xdr:rowOff>141478</xdr:rowOff>
    </xdr:to>
    <xdr:sp macro="" textlink="">
      <xdr:nvSpPr>
        <xdr:cNvPr id="354" name="フローチャート: 判断 353"/>
        <xdr:cNvSpPr/>
      </xdr:nvSpPr>
      <xdr:spPr>
        <a:xfrm>
          <a:off x="6098540" y="1412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77826</xdr:rowOff>
    </xdr:from>
    <xdr:to>
      <xdr:col>55</xdr:col>
      <xdr:colOff>50800</xdr:colOff>
      <xdr:row>84</xdr:row>
      <xdr:rowOff>7976</xdr:rowOff>
    </xdr:to>
    <xdr:sp macro="" textlink="">
      <xdr:nvSpPr>
        <xdr:cNvPr id="360" name="楕円 359"/>
        <xdr:cNvSpPr/>
      </xdr:nvSpPr>
      <xdr:spPr>
        <a:xfrm>
          <a:off x="9192260" y="139919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100703</xdr:rowOff>
    </xdr:from>
    <xdr:ext cx="469744" cy="259045"/>
    <xdr:sp macro="" textlink="">
      <xdr:nvSpPr>
        <xdr:cNvPr id="361" name="【公営住宅】&#10;一人当たり面積該当値テキスト"/>
        <xdr:cNvSpPr txBox="1"/>
      </xdr:nvSpPr>
      <xdr:spPr>
        <a:xfrm>
          <a:off x="9258300" y="1384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92456</xdr:rowOff>
    </xdr:from>
    <xdr:to>
      <xdr:col>50</xdr:col>
      <xdr:colOff>165100</xdr:colOff>
      <xdr:row>84</xdr:row>
      <xdr:rowOff>22606</xdr:rowOff>
    </xdr:to>
    <xdr:sp macro="" textlink="">
      <xdr:nvSpPr>
        <xdr:cNvPr id="362" name="楕円 361"/>
        <xdr:cNvSpPr/>
      </xdr:nvSpPr>
      <xdr:spPr>
        <a:xfrm>
          <a:off x="8445500" y="14006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128626</xdr:rowOff>
    </xdr:from>
    <xdr:to>
      <xdr:col>55</xdr:col>
      <xdr:colOff>0</xdr:colOff>
      <xdr:row>83</xdr:row>
      <xdr:rowOff>143256</xdr:rowOff>
    </xdr:to>
    <xdr:cxnSp macro="">
      <xdr:nvCxnSpPr>
        <xdr:cNvPr id="363" name="直線コネクタ 362"/>
        <xdr:cNvCxnSpPr/>
      </xdr:nvCxnSpPr>
      <xdr:spPr>
        <a:xfrm flipV="1">
          <a:off x="8496300" y="14042746"/>
          <a:ext cx="7239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105257</xdr:rowOff>
    </xdr:from>
    <xdr:to>
      <xdr:col>46</xdr:col>
      <xdr:colOff>38100</xdr:colOff>
      <xdr:row>84</xdr:row>
      <xdr:rowOff>35407</xdr:rowOff>
    </xdr:to>
    <xdr:sp macro="" textlink="">
      <xdr:nvSpPr>
        <xdr:cNvPr id="364" name="楕円 363"/>
        <xdr:cNvSpPr/>
      </xdr:nvSpPr>
      <xdr:spPr>
        <a:xfrm>
          <a:off x="7670800" y="140193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143256</xdr:rowOff>
    </xdr:from>
    <xdr:to>
      <xdr:col>50</xdr:col>
      <xdr:colOff>114300</xdr:colOff>
      <xdr:row>83</xdr:row>
      <xdr:rowOff>156057</xdr:rowOff>
    </xdr:to>
    <xdr:cxnSp macro="">
      <xdr:nvCxnSpPr>
        <xdr:cNvPr id="365" name="直線コネクタ 364"/>
        <xdr:cNvCxnSpPr/>
      </xdr:nvCxnSpPr>
      <xdr:spPr>
        <a:xfrm flipV="1">
          <a:off x="7713980" y="14057376"/>
          <a:ext cx="78232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102972</xdr:rowOff>
    </xdr:from>
    <xdr:to>
      <xdr:col>41</xdr:col>
      <xdr:colOff>101600</xdr:colOff>
      <xdr:row>84</xdr:row>
      <xdr:rowOff>33122</xdr:rowOff>
    </xdr:to>
    <xdr:sp macro="" textlink="">
      <xdr:nvSpPr>
        <xdr:cNvPr id="366" name="楕円 365"/>
        <xdr:cNvSpPr/>
      </xdr:nvSpPr>
      <xdr:spPr>
        <a:xfrm>
          <a:off x="6873240" y="14017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153772</xdr:rowOff>
    </xdr:from>
    <xdr:to>
      <xdr:col>45</xdr:col>
      <xdr:colOff>177800</xdr:colOff>
      <xdr:row>83</xdr:row>
      <xdr:rowOff>156057</xdr:rowOff>
    </xdr:to>
    <xdr:cxnSp macro="">
      <xdr:nvCxnSpPr>
        <xdr:cNvPr id="367" name="直線コネクタ 366"/>
        <xdr:cNvCxnSpPr/>
      </xdr:nvCxnSpPr>
      <xdr:spPr>
        <a:xfrm>
          <a:off x="6924040" y="14067892"/>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106172</xdr:rowOff>
    </xdr:from>
    <xdr:to>
      <xdr:col>36</xdr:col>
      <xdr:colOff>165100</xdr:colOff>
      <xdr:row>84</xdr:row>
      <xdr:rowOff>36322</xdr:rowOff>
    </xdr:to>
    <xdr:sp macro="" textlink="">
      <xdr:nvSpPr>
        <xdr:cNvPr id="368" name="楕円 367"/>
        <xdr:cNvSpPr/>
      </xdr:nvSpPr>
      <xdr:spPr>
        <a:xfrm>
          <a:off x="6098540" y="14020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153772</xdr:rowOff>
    </xdr:from>
    <xdr:to>
      <xdr:col>41</xdr:col>
      <xdr:colOff>50800</xdr:colOff>
      <xdr:row>83</xdr:row>
      <xdr:rowOff>156972</xdr:rowOff>
    </xdr:to>
    <xdr:cxnSp macro="">
      <xdr:nvCxnSpPr>
        <xdr:cNvPr id="369" name="直線コネクタ 368"/>
        <xdr:cNvCxnSpPr/>
      </xdr:nvCxnSpPr>
      <xdr:spPr>
        <a:xfrm flipV="1">
          <a:off x="6149340" y="14067892"/>
          <a:ext cx="7747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93285</xdr:rowOff>
    </xdr:from>
    <xdr:ext cx="469744" cy="259045"/>
    <xdr:sp macro="" textlink="">
      <xdr:nvSpPr>
        <xdr:cNvPr id="370" name="n_1aveValue【公営住宅】&#10;一人当たり面積"/>
        <xdr:cNvSpPr txBox="1"/>
      </xdr:nvSpPr>
      <xdr:spPr>
        <a:xfrm>
          <a:off x="8271587" y="1417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125747</xdr:rowOff>
    </xdr:from>
    <xdr:ext cx="469744" cy="259045"/>
    <xdr:sp macro="" textlink="">
      <xdr:nvSpPr>
        <xdr:cNvPr id="371" name="n_2aveValue【公営住宅】&#10;一人当たり面積"/>
        <xdr:cNvSpPr txBox="1"/>
      </xdr:nvSpPr>
      <xdr:spPr>
        <a:xfrm>
          <a:off x="750958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128491</xdr:rowOff>
    </xdr:from>
    <xdr:ext cx="469744" cy="259045"/>
    <xdr:sp macro="" textlink="">
      <xdr:nvSpPr>
        <xdr:cNvPr id="372" name="n_3aveValue【公営住宅】&#10;一人当たり面積"/>
        <xdr:cNvSpPr txBox="1"/>
      </xdr:nvSpPr>
      <xdr:spPr>
        <a:xfrm>
          <a:off x="6712027" y="14210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132605</xdr:rowOff>
    </xdr:from>
    <xdr:ext cx="469744" cy="259045"/>
    <xdr:sp macro="" textlink="">
      <xdr:nvSpPr>
        <xdr:cNvPr id="373" name="n_4aveValue【公営住宅】&#10;一人当たり面積"/>
        <xdr:cNvSpPr txBox="1"/>
      </xdr:nvSpPr>
      <xdr:spPr>
        <a:xfrm>
          <a:off x="5937327" y="1421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39133</xdr:rowOff>
    </xdr:from>
    <xdr:ext cx="469744" cy="259045"/>
    <xdr:sp macro="" textlink="">
      <xdr:nvSpPr>
        <xdr:cNvPr id="374" name="n_1mainValue【公営住宅】&#10;一人当たり面積"/>
        <xdr:cNvSpPr txBox="1"/>
      </xdr:nvSpPr>
      <xdr:spPr>
        <a:xfrm>
          <a:off x="8271587" y="1378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51934</xdr:rowOff>
    </xdr:from>
    <xdr:ext cx="469744" cy="259045"/>
    <xdr:sp macro="" textlink="">
      <xdr:nvSpPr>
        <xdr:cNvPr id="375" name="n_2mainValue【公営住宅】&#10;一人当たり面積"/>
        <xdr:cNvSpPr txBox="1"/>
      </xdr:nvSpPr>
      <xdr:spPr>
        <a:xfrm>
          <a:off x="7509587" y="1379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49649</xdr:rowOff>
    </xdr:from>
    <xdr:ext cx="469744" cy="259045"/>
    <xdr:sp macro="" textlink="">
      <xdr:nvSpPr>
        <xdr:cNvPr id="376" name="n_3mainValue【公営住宅】&#10;一人当たり面積"/>
        <xdr:cNvSpPr txBox="1"/>
      </xdr:nvSpPr>
      <xdr:spPr>
        <a:xfrm>
          <a:off x="6712027" y="1379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52849</xdr:rowOff>
    </xdr:from>
    <xdr:ext cx="469744" cy="259045"/>
    <xdr:sp macro="" textlink="">
      <xdr:nvSpPr>
        <xdr:cNvPr id="377" name="n_4mainValue【公営住宅】&#10;一人当たり面積"/>
        <xdr:cNvSpPr txBox="1"/>
      </xdr:nvSpPr>
      <xdr:spPr>
        <a:xfrm>
          <a:off x="5937327" y="1379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8" name="テキスト ボックス 387"/>
        <xdr:cNvSpPr txBox="1"/>
      </xdr:nvSpPr>
      <xdr:spPr>
        <a:xfrm>
          <a:off x="33608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0" name="テキスト ボックス 389"/>
        <xdr:cNvSpPr txBox="1"/>
      </xdr:nvSpPr>
      <xdr:spPr>
        <a:xfrm>
          <a:off x="33608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0" name="テキスト ボックス 399"/>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129539</xdr:rowOff>
    </xdr:from>
    <xdr:to>
      <xdr:col>24</xdr:col>
      <xdr:colOff>62865</xdr:colOff>
      <xdr:row>108</xdr:row>
      <xdr:rowOff>60961</xdr:rowOff>
    </xdr:to>
    <xdr:cxnSp macro="">
      <xdr:nvCxnSpPr>
        <xdr:cNvPr id="402" name="直線コネクタ 401"/>
        <xdr:cNvCxnSpPr/>
      </xdr:nvCxnSpPr>
      <xdr:spPr>
        <a:xfrm flipV="1">
          <a:off x="4086225" y="16725899"/>
          <a:ext cx="0" cy="144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64788</xdr:rowOff>
    </xdr:from>
    <xdr:ext cx="405111" cy="259045"/>
    <xdr:sp macro="" textlink="">
      <xdr:nvSpPr>
        <xdr:cNvPr id="403" name="【港湾・漁港】&#10;有形固定資産減価償却率最小値テキスト"/>
        <xdr:cNvSpPr txBox="1"/>
      </xdr:nvSpPr>
      <xdr:spPr>
        <a:xfrm>
          <a:off x="4124960" y="18169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60961</xdr:rowOff>
    </xdr:from>
    <xdr:to>
      <xdr:col>24</xdr:col>
      <xdr:colOff>152400</xdr:colOff>
      <xdr:row>108</xdr:row>
      <xdr:rowOff>60961</xdr:rowOff>
    </xdr:to>
    <xdr:cxnSp macro="">
      <xdr:nvCxnSpPr>
        <xdr:cNvPr id="404" name="直線コネクタ 403"/>
        <xdr:cNvCxnSpPr/>
      </xdr:nvCxnSpPr>
      <xdr:spPr>
        <a:xfrm>
          <a:off x="4020820" y="18166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76216</xdr:rowOff>
    </xdr:from>
    <xdr:ext cx="405111" cy="259045"/>
    <xdr:sp macro="" textlink="">
      <xdr:nvSpPr>
        <xdr:cNvPr id="405" name="【港湾・漁港】&#10;有形固定資産減価償却率最大値テキスト"/>
        <xdr:cNvSpPr txBox="1"/>
      </xdr:nvSpPr>
      <xdr:spPr>
        <a:xfrm>
          <a:off x="4124960" y="16504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129539</xdr:rowOff>
    </xdr:from>
    <xdr:to>
      <xdr:col>24</xdr:col>
      <xdr:colOff>152400</xdr:colOff>
      <xdr:row>99</xdr:row>
      <xdr:rowOff>129539</xdr:rowOff>
    </xdr:to>
    <xdr:cxnSp macro="">
      <xdr:nvCxnSpPr>
        <xdr:cNvPr id="406" name="直線コネクタ 405"/>
        <xdr:cNvCxnSpPr/>
      </xdr:nvCxnSpPr>
      <xdr:spPr>
        <a:xfrm>
          <a:off x="4020820" y="16725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21607</xdr:rowOff>
    </xdr:from>
    <xdr:ext cx="405111" cy="259045"/>
    <xdr:sp macro="" textlink="">
      <xdr:nvSpPr>
        <xdr:cNvPr id="407" name="【港湾・漁港】&#10;有形固定資産減価償却率平均値テキスト"/>
        <xdr:cNvSpPr txBox="1"/>
      </xdr:nvSpPr>
      <xdr:spPr>
        <a:xfrm>
          <a:off x="4124960" y="17288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170180</xdr:rowOff>
    </xdr:from>
    <xdr:to>
      <xdr:col>24</xdr:col>
      <xdr:colOff>114300</xdr:colOff>
      <xdr:row>104</xdr:row>
      <xdr:rowOff>100330</xdr:rowOff>
    </xdr:to>
    <xdr:sp macro="" textlink="">
      <xdr:nvSpPr>
        <xdr:cNvPr id="408" name="フローチャート: 判断 407"/>
        <xdr:cNvSpPr/>
      </xdr:nvSpPr>
      <xdr:spPr>
        <a:xfrm>
          <a:off x="4036060" y="1743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9" name="フローチャート: 判断 408"/>
        <xdr:cNvSpPr/>
      </xdr:nvSpPr>
      <xdr:spPr>
        <a:xfrm>
          <a:off x="3312160" y="17414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135889</xdr:rowOff>
    </xdr:from>
    <xdr:to>
      <xdr:col>15</xdr:col>
      <xdr:colOff>101600</xdr:colOff>
      <xdr:row>104</xdr:row>
      <xdr:rowOff>66039</xdr:rowOff>
    </xdr:to>
    <xdr:sp macro="" textlink="">
      <xdr:nvSpPr>
        <xdr:cNvPr id="410" name="フローチャート: 判断 409"/>
        <xdr:cNvSpPr/>
      </xdr:nvSpPr>
      <xdr:spPr>
        <a:xfrm>
          <a:off x="2514600" y="17402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86361</xdr:rowOff>
    </xdr:from>
    <xdr:to>
      <xdr:col>10</xdr:col>
      <xdr:colOff>165100</xdr:colOff>
      <xdr:row>104</xdr:row>
      <xdr:rowOff>16511</xdr:rowOff>
    </xdr:to>
    <xdr:sp macro="" textlink="">
      <xdr:nvSpPr>
        <xdr:cNvPr id="411" name="フローチャート: 判断 410"/>
        <xdr:cNvSpPr/>
      </xdr:nvSpPr>
      <xdr:spPr>
        <a:xfrm>
          <a:off x="1739900" y="17353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21589</xdr:rowOff>
    </xdr:from>
    <xdr:to>
      <xdr:col>6</xdr:col>
      <xdr:colOff>38100</xdr:colOff>
      <xdr:row>103</xdr:row>
      <xdr:rowOff>123189</xdr:rowOff>
    </xdr:to>
    <xdr:sp macro="" textlink="">
      <xdr:nvSpPr>
        <xdr:cNvPr id="412" name="フローチャート: 判断 411"/>
        <xdr:cNvSpPr/>
      </xdr:nvSpPr>
      <xdr:spPr>
        <a:xfrm>
          <a:off x="965200" y="172885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2539</xdr:rowOff>
    </xdr:from>
    <xdr:to>
      <xdr:col>24</xdr:col>
      <xdr:colOff>114300</xdr:colOff>
      <xdr:row>104</xdr:row>
      <xdr:rowOff>104139</xdr:rowOff>
    </xdr:to>
    <xdr:sp macro="" textlink="">
      <xdr:nvSpPr>
        <xdr:cNvPr id="418" name="楕円 417"/>
        <xdr:cNvSpPr/>
      </xdr:nvSpPr>
      <xdr:spPr>
        <a:xfrm>
          <a:off x="403606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152416</xdr:rowOff>
    </xdr:from>
    <xdr:ext cx="405111" cy="259045"/>
    <xdr:sp macro="" textlink="">
      <xdr:nvSpPr>
        <xdr:cNvPr id="419" name="【港湾・漁港】&#10;有形固定資産減価償却率該当値テキスト"/>
        <xdr:cNvSpPr txBox="1"/>
      </xdr:nvSpPr>
      <xdr:spPr>
        <a:xfrm>
          <a:off x="4124960" y="1741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21589</xdr:rowOff>
    </xdr:from>
    <xdr:to>
      <xdr:col>20</xdr:col>
      <xdr:colOff>38100</xdr:colOff>
      <xdr:row>104</xdr:row>
      <xdr:rowOff>123189</xdr:rowOff>
    </xdr:to>
    <xdr:sp macro="" textlink="">
      <xdr:nvSpPr>
        <xdr:cNvPr id="420" name="楕円 419"/>
        <xdr:cNvSpPr/>
      </xdr:nvSpPr>
      <xdr:spPr>
        <a:xfrm>
          <a:off x="3312160" y="174561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53339</xdr:rowOff>
    </xdr:from>
    <xdr:to>
      <xdr:col>24</xdr:col>
      <xdr:colOff>63500</xdr:colOff>
      <xdr:row>104</xdr:row>
      <xdr:rowOff>72389</xdr:rowOff>
    </xdr:to>
    <xdr:cxnSp macro="">
      <xdr:nvCxnSpPr>
        <xdr:cNvPr id="421" name="直線コネクタ 420"/>
        <xdr:cNvCxnSpPr/>
      </xdr:nvCxnSpPr>
      <xdr:spPr>
        <a:xfrm flipV="1">
          <a:off x="3355340" y="17487899"/>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139700</xdr:rowOff>
    </xdr:from>
    <xdr:to>
      <xdr:col>15</xdr:col>
      <xdr:colOff>101600</xdr:colOff>
      <xdr:row>104</xdr:row>
      <xdr:rowOff>69850</xdr:rowOff>
    </xdr:to>
    <xdr:sp macro="" textlink="">
      <xdr:nvSpPr>
        <xdr:cNvPr id="422" name="楕円 421"/>
        <xdr:cNvSpPr/>
      </xdr:nvSpPr>
      <xdr:spPr>
        <a:xfrm>
          <a:off x="2514600" y="17406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19050</xdr:rowOff>
    </xdr:from>
    <xdr:to>
      <xdr:col>19</xdr:col>
      <xdr:colOff>177800</xdr:colOff>
      <xdr:row>104</xdr:row>
      <xdr:rowOff>72389</xdr:rowOff>
    </xdr:to>
    <xdr:cxnSp macro="">
      <xdr:nvCxnSpPr>
        <xdr:cNvPr id="423" name="直線コネクタ 422"/>
        <xdr:cNvCxnSpPr/>
      </xdr:nvCxnSpPr>
      <xdr:spPr>
        <a:xfrm>
          <a:off x="2565400" y="17453610"/>
          <a:ext cx="78994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13970</xdr:rowOff>
    </xdr:from>
    <xdr:to>
      <xdr:col>10</xdr:col>
      <xdr:colOff>165100</xdr:colOff>
      <xdr:row>103</xdr:row>
      <xdr:rowOff>115570</xdr:rowOff>
    </xdr:to>
    <xdr:sp macro="" textlink="">
      <xdr:nvSpPr>
        <xdr:cNvPr id="424" name="楕円 423"/>
        <xdr:cNvSpPr/>
      </xdr:nvSpPr>
      <xdr:spPr>
        <a:xfrm>
          <a:off x="1739900" y="1728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64770</xdr:rowOff>
    </xdr:from>
    <xdr:to>
      <xdr:col>15</xdr:col>
      <xdr:colOff>50800</xdr:colOff>
      <xdr:row>104</xdr:row>
      <xdr:rowOff>19050</xdr:rowOff>
    </xdr:to>
    <xdr:cxnSp macro="">
      <xdr:nvCxnSpPr>
        <xdr:cNvPr id="425" name="直線コネクタ 424"/>
        <xdr:cNvCxnSpPr/>
      </xdr:nvCxnSpPr>
      <xdr:spPr>
        <a:xfrm>
          <a:off x="1790700" y="17331690"/>
          <a:ext cx="7747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132080</xdr:rowOff>
    </xdr:from>
    <xdr:to>
      <xdr:col>6</xdr:col>
      <xdr:colOff>38100</xdr:colOff>
      <xdr:row>103</xdr:row>
      <xdr:rowOff>62230</xdr:rowOff>
    </xdr:to>
    <xdr:sp macro="" textlink="">
      <xdr:nvSpPr>
        <xdr:cNvPr id="426" name="楕円 425"/>
        <xdr:cNvSpPr/>
      </xdr:nvSpPr>
      <xdr:spPr>
        <a:xfrm>
          <a:off x="965200" y="17231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11430</xdr:rowOff>
    </xdr:from>
    <xdr:to>
      <xdr:col>10</xdr:col>
      <xdr:colOff>114300</xdr:colOff>
      <xdr:row>103</xdr:row>
      <xdr:rowOff>64770</xdr:rowOff>
    </xdr:to>
    <xdr:cxnSp macro="">
      <xdr:nvCxnSpPr>
        <xdr:cNvPr id="427" name="直線コネクタ 426"/>
        <xdr:cNvCxnSpPr/>
      </xdr:nvCxnSpPr>
      <xdr:spPr>
        <a:xfrm>
          <a:off x="1008380" y="1727835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8" name="n_1aveValue【港湾・漁港】&#10;有形固定資産減価償却率"/>
        <xdr:cNvSpPr txBox="1"/>
      </xdr:nvSpPr>
      <xdr:spPr>
        <a:xfrm>
          <a:off x="317056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82566</xdr:rowOff>
    </xdr:from>
    <xdr:ext cx="405111" cy="259045"/>
    <xdr:sp macro="" textlink="">
      <xdr:nvSpPr>
        <xdr:cNvPr id="429" name="n_2aveValue【港湾・漁港】&#10;有形固定資産減価償却率"/>
        <xdr:cNvSpPr txBox="1"/>
      </xdr:nvSpPr>
      <xdr:spPr>
        <a:xfrm>
          <a:off x="2385704" y="1718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7638</xdr:rowOff>
    </xdr:from>
    <xdr:ext cx="405111" cy="259045"/>
    <xdr:sp macro="" textlink="">
      <xdr:nvSpPr>
        <xdr:cNvPr id="430" name="n_3aveValue【港湾・漁港】&#10;有形固定資産減価償却率"/>
        <xdr:cNvSpPr txBox="1"/>
      </xdr:nvSpPr>
      <xdr:spPr>
        <a:xfrm>
          <a:off x="1611004" y="1744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114316</xdr:rowOff>
    </xdr:from>
    <xdr:ext cx="405111" cy="259045"/>
    <xdr:sp macro="" textlink="">
      <xdr:nvSpPr>
        <xdr:cNvPr id="431" name="n_4aveValue【港湾・漁港】&#10;有形固定資産減価償却率"/>
        <xdr:cNvSpPr txBox="1"/>
      </xdr:nvSpPr>
      <xdr:spPr>
        <a:xfrm>
          <a:off x="836304" y="1738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114316</xdr:rowOff>
    </xdr:from>
    <xdr:ext cx="405111" cy="259045"/>
    <xdr:sp macro="" textlink="">
      <xdr:nvSpPr>
        <xdr:cNvPr id="432" name="n_1mainValue【港湾・漁港】&#10;有形固定資産減価償却率"/>
        <xdr:cNvSpPr txBox="1"/>
      </xdr:nvSpPr>
      <xdr:spPr>
        <a:xfrm>
          <a:off x="3170564" y="17548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60977</xdr:rowOff>
    </xdr:from>
    <xdr:ext cx="405111" cy="259045"/>
    <xdr:sp macro="" textlink="">
      <xdr:nvSpPr>
        <xdr:cNvPr id="433" name="n_2mainValue【港湾・漁港】&#10;有形固定資産減価償却率"/>
        <xdr:cNvSpPr txBox="1"/>
      </xdr:nvSpPr>
      <xdr:spPr>
        <a:xfrm>
          <a:off x="2385704" y="1749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132097</xdr:rowOff>
    </xdr:from>
    <xdr:ext cx="405111" cy="259045"/>
    <xdr:sp macro="" textlink="">
      <xdr:nvSpPr>
        <xdr:cNvPr id="434" name="n_3mainValue【港湾・漁港】&#10;有形固定資産減価償却率"/>
        <xdr:cNvSpPr txBox="1"/>
      </xdr:nvSpPr>
      <xdr:spPr>
        <a:xfrm>
          <a:off x="1611004" y="1706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78757</xdr:rowOff>
    </xdr:from>
    <xdr:ext cx="405111" cy="259045"/>
    <xdr:sp macro="" textlink="">
      <xdr:nvSpPr>
        <xdr:cNvPr id="435" name="n_4mainValue【港湾・漁港】&#10;有形固定資産減価償却率"/>
        <xdr:cNvSpPr txBox="1"/>
      </xdr:nvSpPr>
      <xdr:spPr>
        <a:xfrm>
          <a:off x="836304" y="1701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7" name="テキスト ボックス 446"/>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9" name="テキスト ボックス 448"/>
        <xdr:cNvSpPr txBox="1"/>
      </xdr:nvSpPr>
      <xdr:spPr>
        <a:xfrm>
          <a:off x="5364041" y="17745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1" name="テキスト ボックス 450"/>
        <xdr:cNvSpPr txBox="1"/>
      </xdr:nvSpPr>
      <xdr:spPr>
        <a:xfrm>
          <a:off x="536404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3" name="テキスト ボックス 452"/>
        <xdr:cNvSpPr txBox="1"/>
      </xdr:nvSpPr>
      <xdr:spPr>
        <a:xfrm>
          <a:off x="536404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5" name="テキスト ボックス 454"/>
        <xdr:cNvSpPr txBox="1"/>
      </xdr:nvSpPr>
      <xdr:spPr>
        <a:xfrm>
          <a:off x="536404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7" name="テキスト ボックス 456"/>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港湾・漁港】&#10;一人当たり有形固定資産（償却資産）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1009</xdr:rowOff>
    </xdr:from>
    <xdr:to>
      <xdr:col>54</xdr:col>
      <xdr:colOff>189865</xdr:colOff>
      <xdr:row>107</xdr:row>
      <xdr:rowOff>115919</xdr:rowOff>
    </xdr:to>
    <xdr:cxnSp macro="">
      <xdr:nvCxnSpPr>
        <xdr:cNvPr id="459" name="直線コネクタ 458"/>
        <xdr:cNvCxnSpPr/>
      </xdr:nvCxnSpPr>
      <xdr:spPr>
        <a:xfrm flipV="1">
          <a:off x="9219565" y="16932649"/>
          <a:ext cx="0" cy="1120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119746</xdr:rowOff>
    </xdr:from>
    <xdr:ext cx="534377" cy="259045"/>
    <xdr:sp macro="" textlink="">
      <xdr:nvSpPr>
        <xdr:cNvPr id="460" name="【港湾・漁港】&#10;一人当たり有形固定資産（償却資産）額最小値テキスト"/>
        <xdr:cNvSpPr txBox="1"/>
      </xdr:nvSpPr>
      <xdr:spPr>
        <a:xfrm>
          <a:off x="9258300" y="1805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115919</xdr:rowOff>
    </xdr:from>
    <xdr:to>
      <xdr:col>55</xdr:col>
      <xdr:colOff>88900</xdr:colOff>
      <xdr:row>107</xdr:row>
      <xdr:rowOff>115919</xdr:rowOff>
    </xdr:to>
    <xdr:cxnSp macro="">
      <xdr:nvCxnSpPr>
        <xdr:cNvPr id="461" name="直線コネクタ 460"/>
        <xdr:cNvCxnSpPr/>
      </xdr:nvCxnSpPr>
      <xdr:spPr>
        <a:xfrm>
          <a:off x="9154160" y="18053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119136</xdr:rowOff>
    </xdr:from>
    <xdr:ext cx="534377" cy="259045"/>
    <xdr:sp macro="" textlink="">
      <xdr:nvSpPr>
        <xdr:cNvPr id="462" name="【港湾・漁港】&#10;一人当たり有形固定資産（償却資産）額最大値テキスト"/>
        <xdr:cNvSpPr txBox="1"/>
      </xdr:nvSpPr>
      <xdr:spPr>
        <a:xfrm>
          <a:off x="9258300" y="1671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1009</xdr:rowOff>
    </xdr:from>
    <xdr:to>
      <xdr:col>55</xdr:col>
      <xdr:colOff>88900</xdr:colOff>
      <xdr:row>101</xdr:row>
      <xdr:rowOff>1009</xdr:rowOff>
    </xdr:to>
    <xdr:cxnSp macro="">
      <xdr:nvCxnSpPr>
        <xdr:cNvPr id="463" name="直線コネクタ 462"/>
        <xdr:cNvCxnSpPr/>
      </xdr:nvCxnSpPr>
      <xdr:spPr>
        <a:xfrm>
          <a:off x="9154160" y="169326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1376</xdr:rowOff>
    </xdr:from>
    <xdr:ext cx="534377" cy="259045"/>
    <xdr:sp macro="" textlink="">
      <xdr:nvSpPr>
        <xdr:cNvPr id="464" name="【港湾・漁港】&#10;一人当たり有形固定資産（償却資産）額平均値テキスト"/>
        <xdr:cNvSpPr txBox="1"/>
      </xdr:nvSpPr>
      <xdr:spPr>
        <a:xfrm>
          <a:off x="9258300" y="17603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149949</xdr:rowOff>
    </xdr:from>
    <xdr:to>
      <xdr:col>55</xdr:col>
      <xdr:colOff>50800</xdr:colOff>
      <xdr:row>106</xdr:row>
      <xdr:rowOff>80099</xdr:rowOff>
    </xdr:to>
    <xdr:sp macro="" textlink="">
      <xdr:nvSpPr>
        <xdr:cNvPr id="465" name="フローチャート: 判断 464"/>
        <xdr:cNvSpPr/>
      </xdr:nvSpPr>
      <xdr:spPr>
        <a:xfrm>
          <a:off x="9192260" y="17752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2597</xdr:rowOff>
    </xdr:from>
    <xdr:to>
      <xdr:col>50</xdr:col>
      <xdr:colOff>165100</xdr:colOff>
      <xdr:row>106</xdr:row>
      <xdr:rowOff>104197</xdr:rowOff>
    </xdr:to>
    <xdr:sp macro="" textlink="">
      <xdr:nvSpPr>
        <xdr:cNvPr id="466" name="フローチャート: 判断 465"/>
        <xdr:cNvSpPr/>
      </xdr:nvSpPr>
      <xdr:spPr>
        <a:xfrm>
          <a:off x="8445500" y="17772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20543</xdr:rowOff>
    </xdr:from>
    <xdr:to>
      <xdr:col>46</xdr:col>
      <xdr:colOff>38100</xdr:colOff>
      <xdr:row>106</xdr:row>
      <xdr:rowOff>122143</xdr:rowOff>
    </xdr:to>
    <xdr:sp macro="" textlink="">
      <xdr:nvSpPr>
        <xdr:cNvPr id="467" name="フローチャート: 判断 466"/>
        <xdr:cNvSpPr/>
      </xdr:nvSpPr>
      <xdr:spPr>
        <a:xfrm>
          <a:off x="7670800" y="17790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29514</xdr:rowOff>
    </xdr:from>
    <xdr:to>
      <xdr:col>41</xdr:col>
      <xdr:colOff>101600</xdr:colOff>
      <xdr:row>106</xdr:row>
      <xdr:rowOff>131114</xdr:rowOff>
    </xdr:to>
    <xdr:sp macro="" textlink="">
      <xdr:nvSpPr>
        <xdr:cNvPr id="468" name="フローチャート: 判断 467"/>
        <xdr:cNvSpPr/>
      </xdr:nvSpPr>
      <xdr:spPr>
        <a:xfrm>
          <a:off x="6873240" y="1779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35116</xdr:rowOff>
    </xdr:from>
    <xdr:to>
      <xdr:col>36</xdr:col>
      <xdr:colOff>165100</xdr:colOff>
      <xdr:row>106</xdr:row>
      <xdr:rowOff>136716</xdr:rowOff>
    </xdr:to>
    <xdr:sp macro="" textlink="">
      <xdr:nvSpPr>
        <xdr:cNvPr id="469" name="フローチャート: 判断 468"/>
        <xdr:cNvSpPr/>
      </xdr:nvSpPr>
      <xdr:spPr>
        <a:xfrm>
          <a:off x="6098540" y="1780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32105</xdr:rowOff>
    </xdr:from>
    <xdr:to>
      <xdr:col>55</xdr:col>
      <xdr:colOff>50800</xdr:colOff>
      <xdr:row>106</xdr:row>
      <xdr:rowOff>133705</xdr:rowOff>
    </xdr:to>
    <xdr:sp macro="" textlink="">
      <xdr:nvSpPr>
        <xdr:cNvPr id="475" name="楕円 474"/>
        <xdr:cNvSpPr/>
      </xdr:nvSpPr>
      <xdr:spPr>
        <a:xfrm>
          <a:off x="9192260" y="178019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10532</xdr:rowOff>
    </xdr:from>
    <xdr:ext cx="534377" cy="259045"/>
    <xdr:sp macro="" textlink="">
      <xdr:nvSpPr>
        <xdr:cNvPr id="476" name="【港湾・漁港】&#10;一人当たり有形固定資産（償却資産）額該当値テキスト"/>
        <xdr:cNvSpPr txBox="1"/>
      </xdr:nvSpPr>
      <xdr:spPr>
        <a:xfrm>
          <a:off x="9258300" y="1778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57232</xdr:rowOff>
    </xdr:from>
    <xdr:to>
      <xdr:col>50</xdr:col>
      <xdr:colOff>165100</xdr:colOff>
      <xdr:row>106</xdr:row>
      <xdr:rowOff>158832</xdr:rowOff>
    </xdr:to>
    <xdr:sp macro="" textlink="">
      <xdr:nvSpPr>
        <xdr:cNvPr id="477" name="楕円 476"/>
        <xdr:cNvSpPr/>
      </xdr:nvSpPr>
      <xdr:spPr>
        <a:xfrm>
          <a:off x="8445500" y="1782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82905</xdr:rowOff>
    </xdr:from>
    <xdr:to>
      <xdr:col>55</xdr:col>
      <xdr:colOff>0</xdr:colOff>
      <xdr:row>106</xdr:row>
      <xdr:rowOff>108032</xdr:rowOff>
    </xdr:to>
    <xdr:cxnSp macro="">
      <xdr:nvCxnSpPr>
        <xdr:cNvPr id="478" name="直線コネクタ 477"/>
        <xdr:cNvCxnSpPr/>
      </xdr:nvCxnSpPr>
      <xdr:spPr>
        <a:xfrm flipV="1">
          <a:off x="8496300" y="17852745"/>
          <a:ext cx="723900" cy="2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67938</xdr:rowOff>
    </xdr:from>
    <xdr:to>
      <xdr:col>46</xdr:col>
      <xdr:colOff>38100</xdr:colOff>
      <xdr:row>106</xdr:row>
      <xdr:rowOff>169538</xdr:rowOff>
    </xdr:to>
    <xdr:sp macro="" textlink="">
      <xdr:nvSpPr>
        <xdr:cNvPr id="479" name="楕円 478"/>
        <xdr:cNvSpPr/>
      </xdr:nvSpPr>
      <xdr:spPr>
        <a:xfrm>
          <a:off x="7670800" y="178377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108032</xdr:rowOff>
    </xdr:from>
    <xdr:to>
      <xdr:col>50</xdr:col>
      <xdr:colOff>114300</xdr:colOff>
      <xdr:row>106</xdr:row>
      <xdr:rowOff>118738</xdr:rowOff>
    </xdr:to>
    <xdr:cxnSp macro="">
      <xdr:nvCxnSpPr>
        <xdr:cNvPr id="480" name="直線コネクタ 479"/>
        <xdr:cNvCxnSpPr/>
      </xdr:nvCxnSpPr>
      <xdr:spPr>
        <a:xfrm flipV="1">
          <a:off x="7713980" y="17877872"/>
          <a:ext cx="78232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63557</xdr:rowOff>
    </xdr:from>
    <xdr:to>
      <xdr:col>41</xdr:col>
      <xdr:colOff>101600</xdr:colOff>
      <xdr:row>106</xdr:row>
      <xdr:rowOff>165157</xdr:rowOff>
    </xdr:to>
    <xdr:sp macro="" textlink="">
      <xdr:nvSpPr>
        <xdr:cNvPr id="481" name="楕円 480"/>
        <xdr:cNvSpPr/>
      </xdr:nvSpPr>
      <xdr:spPr>
        <a:xfrm>
          <a:off x="6873240" y="1783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114357</xdr:rowOff>
    </xdr:from>
    <xdr:to>
      <xdr:col>45</xdr:col>
      <xdr:colOff>177800</xdr:colOff>
      <xdr:row>106</xdr:row>
      <xdr:rowOff>118738</xdr:rowOff>
    </xdr:to>
    <xdr:cxnSp macro="">
      <xdr:nvCxnSpPr>
        <xdr:cNvPr id="482" name="直線コネクタ 481"/>
        <xdr:cNvCxnSpPr/>
      </xdr:nvCxnSpPr>
      <xdr:spPr>
        <a:xfrm>
          <a:off x="6924040" y="17884197"/>
          <a:ext cx="78994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74473</xdr:rowOff>
    </xdr:from>
    <xdr:to>
      <xdr:col>36</xdr:col>
      <xdr:colOff>165100</xdr:colOff>
      <xdr:row>107</xdr:row>
      <xdr:rowOff>4623</xdr:rowOff>
    </xdr:to>
    <xdr:sp macro="" textlink="">
      <xdr:nvSpPr>
        <xdr:cNvPr id="483" name="楕円 482"/>
        <xdr:cNvSpPr/>
      </xdr:nvSpPr>
      <xdr:spPr>
        <a:xfrm>
          <a:off x="6098540" y="17844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114357</xdr:rowOff>
    </xdr:from>
    <xdr:to>
      <xdr:col>41</xdr:col>
      <xdr:colOff>50800</xdr:colOff>
      <xdr:row>106</xdr:row>
      <xdr:rowOff>125273</xdr:rowOff>
    </xdr:to>
    <xdr:cxnSp macro="">
      <xdr:nvCxnSpPr>
        <xdr:cNvPr id="484" name="直線コネクタ 483"/>
        <xdr:cNvCxnSpPr/>
      </xdr:nvCxnSpPr>
      <xdr:spPr>
        <a:xfrm flipV="1">
          <a:off x="6149340" y="17884197"/>
          <a:ext cx="774700" cy="1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120724</xdr:rowOff>
    </xdr:from>
    <xdr:ext cx="534377" cy="259045"/>
    <xdr:sp macro="" textlink="">
      <xdr:nvSpPr>
        <xdr:cNvPr id="485" name="n_1aveValue【港湾・漁港】&#10;一人当たり有形固定資産（償却資産）額"/>
        <xdr:cNvSpPr txBox="1"/>
      </xdr:nvSpPr>
      <xdr:spPr>
        <a:xfrm>
          <a:off x="8239271" y="1755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138670</xdr:rowOff>
    </xdr:from>
    <xdr:ext cx="534377" cy="259045"/>
    <xdr:sp macro="" textlink="">
      <xdr:nvSpPr>
        <xdr:cNvPr id="486" name="n_2aveValue【港湾・漁港】&#10;一人当たり有形固定資産（償却資産）額"/>
        <xdr:cNvSpPr txBox="1"/>
      </xdr:nvSpPr>
      <xdr:spPr>
        <a:xfrm>
          <a:off x="7477271" y="1757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147641</xdr:rowOff>
    </xdr:from>
    <xdr:ext cx="534377" cy="259045"/>
    <xdr:sp macro="" textlink="">
      <xdr:nvSpPr>
        <xdr:cNvPr id="487" name="n_3aveValue【港湾・漁港】&#10;一人当たり有形固定資産（償却資産）額"/>
        <xdr:cNvSpPr txBox="1"/>
      </xdr:nvSpPr>
      <xdr:spPr>
        <a:xfrm>
          <a:off x="6702571" y="1758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153243</xdr:rowOff>
    </xdr:from>
    <xdr:ext cx="534377" cy="259045"/>
    <xdr:sp macro="" textlink="">
      <xdr:nvSpPr>
        <xdr:cNvPr id="488" name="n_4aveValue【港湾・漁港】&#10;一人当たり有形固定資産（償却資産）額"/>
        <xdr:cNvSpPr txBox="1"/>
      </xdr:nvSpPr>
      <xdr:spPr>
        <a:xfrm>
          <a:off x="5905011" y="1758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106</xdr:row>
      <xdr:rowOff>149959</xdr:rowOff>
    </xdr:from>
    <xdr:ext cx="534377" cy="259045"/>
    <xdr:sp macro="" textlink="">
      <xdr:nvSpPr>
        <xdr:cNvPr id="489" name="n_1mainValue【港湾・漁港】&#10;一人当たり有形固定資産（償却資産）額"/>
        <xdr:cNvSpPr txBox="1"/>
      </xdr:nvSpPr>
      <xdr:spPr>
        <a:xfrm>
          <a:off x="8239271" y="1791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160665</xdr:rowOff>
    </xdr:from>
    <xdr:ext cx="534377" cy="259045"/>
    <xdr:sp macro="" textlink="">
      <xdr:nvSpPr>
        <xdr:cNvPr id="490" name="n_2mainValue【港湾・漁港】&#10;一人当たり有形固定資産（償却資産）額"/>
        <xdr:cNvSpPr txBox="1"/>
      </xdr:nvSpPr>
      <xdr:spPr>
        <a:xfrm>
          <a:off x="7477271" y="1793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156284</xdr:rowOff>
    </xdr:from>
    <xdr:ext cx="534377" cy="259045"/>
    <xdr:sp macro="" textlink="">
      <xdr:nvSpPr>
        <xdr:cNvPr id="491" name="n_3mainValue【港湾・漁港】&#10;一人当たり有形固定資産（償却資産）額"/>
        <xdr:cNvSpPr txBox="1"/>
      </xdr:nvSpPr>
      <xdr:spPr>
        <a:xfrm>
          <a:off x="6702571" y="1792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167200</xdr:rowOff>
    </xdr:from>
    <xdr:ext cx="534377" cy="259045"/>
    <xdr:sp macro="" textlink="">
      <xdr:nvSpPr>
        <xdr:cNvPr id="492" name="n_4mainValue【港湾・漁港】&#10;一人当たり有形固定資産（償却資産）額"/>
        <xdr:cNvSpPr txBox="1"/>
      </xdr:nvSpPr>
      <xdr:spPr>
        <a:xfrm>
          <a:off x="5905011" y="1793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81915</xdr:rowOff>
    </xdr:from>
    <xdr:to>
      <xdr:col>85</xdr:col>
      <xdr:colOff>126364</xdr:colOff>
      <xdr:row>41</xdr:row>
      <xdr:rowOff>133350</xdr:rowOff>
    </xdr:to>
    <xdr:cxnSp macro="">
      <xdr:nvCxnSpPr>
        <xdr:cNvPr id="517" name="直線コネクタ 516"/>
        <xdr:cNvCxnSpPr/>
      </xdr:nvCxnSpPr>
      <xdr:spPr>
        <a:xfrm flipV="1">
          <a:off x="14375764" y="5781675"/>
          <a:ext cx="0" cy="1224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05111" cy="259045"/>
    <xdr:sp macro="" textlink="">
      <xdr:nvSpPr>
        <xdr:cNvPr id="518" name="【認定こども園・幼稚園・保育所】&#10;有形固定資産減価償却率最小値テキスト"/>
        <xdr:cNvSpPr txBox="1"/>
      </xdr:nvSpPr>
      <xdr:spPr>
        <a:xfrm>
          <a:off x="14414500"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519" name="直線コネクタ 518"/>
        <xdr:cNvCxnSpPr/>
      </xdr:nvCxnSpPr>
      <xdr:spPr>
        <a:xfrm>
          <a:off x="14287500" y="700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28592</xdr:rowOff>
    </xdr:from>
    <xdr:ext cx="405111" cy="259045"/>
    <xdr:sp macro="" textlink="">
      <xdr:nvSpPr>
        <xdr:cNvPr id="520" name="【認定こども園・幼稚園・保育所】&#10;有形固定資産減価償却率最大値テキスト"/>
        <xdr:cNvSpPr txBox="1"/>
      </xdr:nvSpPr>
      <xdr:spPr>
        <a:xfrm>
          <a:off x="14414500" y="5560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81915</xdr:rowOff>
    </xdr:from>
    <xdr:to>
      <xdr:col>86</xdr:col>
      <xdr:colOff>25400</xdr:colOff>
      <xdr:row>34</xdr:row>
      <xdr:rowOff>81915</xdr:rowOff>
    </xdr:to>
    <xdr:cxnSp macro="">
      <xdr:nvCxnSpPr>
        <xdr:cNvPr id="521" name="直線コネクタ 520"/>
        <xdr:cNvCxnSpPr/>
      </xdr:nvCxnSpPr>
      <xdr:spPr>
        <a:xfrm>
          <a:off x="14287500" y="578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93997</xdr:rowOff>
    </xdr:from>
    <xdr:ext cx="405111" cy="259045"/>
    <xdr:sp macro="" textlink="">
      <xdr:nvSpPr>
        <xdr:cNvPr id="522" name="【認定こども園・幼稚園・保育所】&#10;有形固定資産減価償却率平均値テキスト"/>
        <xdr:cNvSpPr txBox="1"/>
      </xdr:nvSpPr>
      <xdr:spPr>
        <a:xfrm>
          <a:off x="14414500" y="5961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71120</xdr:rowOff>
    </xdr:from>
    <xdr:to>
      <xdr:col>85</xdr:col>
      <xdr:colOff>177800</xdr:colOff>
      <xdr:row>37</xdr:row>
      <xdr:rowOff>1270</xdr:rowOff>
    </xdr:to>
    <xdr:sp macro="" textlink="">
      <xdr:nvSpPr>
        <xdr:cNvPr id="523" name="フローチャート: 判断 522"/>
        <xdr:cNvSpPr/>
      </xdr:nvSpPr>
      <xdr:spPr>
        <a:xfrm>
          <a:off x="14325600" y="61061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99695</xdr:rowOff>
    </xdr:from>
    <xdr:to>
      <xdr:col>81</xdr:col>
      <xdr:colOff>101600</xdr:colOff>
      <xdr:row>37</xdr:row>
      <xdr:rowOff>29845</xdr:rowOff>
    </xdr:to>
    <xdr:sp macro="" textlink="">
      <xdr:nvSpPr>
        <xdr:cNvPr id="524" name="フローチャート: 判断 523"/>
        <xdr:cNvSpPr/>
      </xdr:nvSpPr>
      <xdr:spPr>
        <a:xfrm>
          <a:off x="13578840" y="6134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25" name="フローチャート: 判断 524"/>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126365</xdr:rowOff>
    </xdr:from>
    <xdr:to>
      <xdr:col>72</xdr:col>
      <xdr:colOff>38100</xdr:colOff>
      <xdr:row>37</xdr:row>
      <xdr:rowOff>56515</xdr:rowOff>
    </xdr:to>
    <xdr:sp macro="" textlink="">
      <xdr:nvSpPr>
        <xdr:cNvPr id="526" name="フローチャート: 判断 525"/>
        <xdr:cNvSpPr/>
      </xdr:nvSpPr>
      <xdr:spPr>
        <a:xfrm>
          <a:off x="12029440" y="6161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113030</xdr:rowOff>
    </xdr:from>
    <xdr:to>
      <xdr:col>67</xdr:col>
      <xdr:colOff>101600</xdr:colOff>
      <xdr:row>37</xdr:row>
      <xdr:rowOff>43180</xdr:rowOff>
    </xdr:to>
    <xdr:sp macro="" textlink="">
      <xdr:nvSpPr>
        <xdr:cNvPr id="527" name="フローチャート: 判断 526"/>
        <xdr:cNvSpPr/>
      </xdr:nvSpPr>
      <xdr:spPr>
        <a:xfrm>
          <a:off x="11231880" y="6148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143510</xdr:rowOff>
    </xdr:from>
    <xdr:to>
      <xdr:col>85</xdr:col>
      <xdr:colOff>177800</xdr:colOff>
      <xdr:row>39</xdr:row>
      <xdr:rowOff>73660</xdr:rowOff>
    </xdr:to>
    <xdr:sp macro="" textlink="">
      <xdr:nvSpPr>
        <xdr:cNvPr id="533" name="楕円 532"/>
        <xdr:cNvSpPr/>
      </xdr:nvSpPr>
      <xdr:spPr>
        <a:xfrm>
          <a:off x="14325600" y="65138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121937</xdr:rowOff>
    </xdr:from>
    <xdr:ext cx="405111" cy="259045"/>
    <xdr:sp macro="" textlink="">
      <xdr:nvSpPr>
        <xdr:cNvPr id="534" name="【認定こども園・幼稚園・保育所】&#10;有形固定資産減価償却率該当値テキスト"/>
        <xdr:cNvSpPr txBox="1"/>
      </xdr:nvSpPr>
      <xdr:spPr>
        <a:xfrm>
          <a:off x="14414500"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50165</xdr:rowOff>
    </xdr:from>
    <xdr:to>
      <xdr:col>81</xdr:col>
      <xdr:colOff>101600</xdr:colOff>
      <xdr:row>39</xdr:row>
      <xdr:rowOff>151765</xdr:rowOff>
    </xdr:to>
    <xdr:sp macro="" textlink="">
      <xdr:nvSpPr>
        <xdr:cNvPr id="535" name="楕円 534"/>
        <xdr:cNvSpPr/>
      </xdr:nvSpPr>
      <xdr:spPr>
        <a:xfrm>
          <a:off x="1357884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22860</xdr:rowOff>
    </xdr:from>
    <xdr:to>
      <xdr:col>85</xdr:col>
      <xdr:colOff>127000</xdr:colOff>
      <xdr:row>39</xdr:row>
      <xdr:rowOff>100965</xdr:rowOff>
    </xdr:to>
    <xdr:cxnSp macro="">
      <xdr:nvCxnSpPr>
        <xdr:cNvPr id="536" name="直線コネクタ 535"/>
        <xdr:cNvCxnSpPr/>
      </xdr:nvCxnSpPr>
      <xdr:spPr>
        <a:xfrm flipV="1">
          <a:off x="13629640" y="6560820"/>
          <a:ext cx="74676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13970</xdr:rowOff>
    </xdr:from>
    <xdr:to>
      <xdr:col>76</xdr:col>
      <xdr:colOff>165100</xdr:colOff>
      <xdr:row>39</xdr:row>
      <xdr:rowOff>115570</xdr:rowOff>
    </xdr:to>
    <xdr:sp macro="" textlink="">
      <xdr:nvSpPr>
        <xdr:cNvPr id="537" name="楕円 536"/>
        <xdr:cNvSpPr/>
      </xdr:nvSpPr>
      <xdr:spPr>
        <a:xfrm>
          <a:off x="1280414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64770</xdr:rowOff>
    </xdr:from>
    <xdr:to>
      <xdr:col>81</xdr:col>
      <xdr:colOff>50800</xdr:colOff>
      <xdr:row>39</xdr:row>
      <xdr:rowOff>100965</xdr:rowOff>
    </xdr:to>
    <xdr:cxnSp macro="">
      <xdr:nvCxnSpPr>
        <xdr:cNvPr id="538" name="直線コネクタ 537"/>
        <xdr:cNvCxnSpPr/>
      </xdr:nvCxnSpPr>
      <xdr:spPr>
        <a:xfrm>
          <a:off x="12854940" y="660273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141605</xdr:rowOff>
    </xdr:from>
    <xdr:to>
      <xdr:col>72</xdr:col>
      <xdr:colOff>38100</xdr:colOff>
      <xdr:row>39</xdr:row>
      <xdr:rowOff>71755</xdr:rowOff>
    </xdr:to>
    <xdr:sp macro="" textlink="">
      <xdr:nvSpPr>
        <xdr:cNvPr id="539" name="楕円 538"/>
        <xdr:cNvSpPr/>
      </xdr:nvSpPr>
      <xdr:spPr>
        <a:xfrm>
          <a:off x="12029440" y="65119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20955</xdr:rowOff>
    </xdr:from>
    <xdr:to>
      <xdr:col>76</xdr:col>
      <xdr:colOff>114300</xdr:colOff>
      <xdr:row>39</xdr:row>
      <xdr:rowOff>64770</xdr:rowOff>
    </xdr:to>
    <xdr:cxnSp macro="">
      <xdr:nvCxnSpPr>
        <xdr:cNvPr id="540" name="直線コネクタ 539"/>
        <xdr:cNvCxnSpPr/>
      </xdr:nvCxnSpPr>
      <xdr:spPr>
        <a:xfrm>
          <a:off x="12072620" y="655891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84455</xdr:rowOff>
    </xdr:from>
    <xdr:to>
      <xdr:col>67</xdr:col>
      <xdr:colOff>101600</xdr:colOff>
      <xdr:row>39</xdr:row>
      <xdr:rowOff>14605</xdr:rowOff>
    </xdr:to>
    <xdr:sp macro="" textlink="">
      <xdr:nvSpPr>
        <xdr:cNvPr id="541" name="楕円 540"/>
        <xdr:cNvSpPr/>
      </xdr:nvSpPr>
      <xdr:spPr>
        <a:xfrm>
          <a:off x="11231880" y="6454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135255</xdr:rowOff>
    </xdr:from>
    <xdr:to>
      <xdr:col>71</xdr:col>
      <xdr:colOff>177800</xdr:colOff>
      <xdr:row>39</xdr:row>
      <xdr:rowOff>20955</xdr:rowOff>
    </xdr:to>
    <xdr:cxnSp macro="">
      <xdr:nvCxnSpPr>
        <xdr:cNvPr id="542" name="直線コネクタ 541"/>
        <xdr:cNvCxnSpPr/>
      </xdr:nvCxnSpPr>
      <xdr:spPr>
        <a:xfrm>
          <a:off x="11282680" y="6505575"/>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46372</xdr:rowOff>
    </xdr:from>
    <xdr:ext cx="405111" cy="259045"/>
    <xdr:sp macro="" textlink="">
      <xdr:nvSpPr>
        <xdr:cNvPr id="543" name="n_1aveValue【認定こども園・幼稚園・保育所】&#10;有形固定資産減価償却率"/>
        <xdr:cNvSpPr txBox="1"/>
      </xdr:nvSpPr>
      <xdr:spPr>
        <a:xfrm>
          <a:off x="1343724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44" name="n_2aveValue【認定こども園・幼稚園・保育所】&#10;有形固定資産減価償却率"/>
        <xdr:cNvSpPr txBox="1"/>
      </xdr:nvSpPr>
      <xdr:spPr>
        <a:xfrm>
          <a:off x="126752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73042</xdr:rowOff>
    </xdr:from>
    <xdr:ext cx="405111" cy="259045"/>
    <xdr:sp macro="" textlink="">
      <xdr:nvSpPr>
        <xdr:cNvPr id="545" name="n_3aveValue【認定こども園・幼稚園・保育所】&#10;有形固定資産減価償却率"/>
        <xdr:cNvSpPr txBox="1"/>
      </xdr:nvSpPr>
      <xdr:spPr>
        <a:xfrm>
          <a:off x="119005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59707</xdr:rowOff>
    </xdr:from>
    <xdr:ext cx="405111" cy="259045"/>
    <xdr:sp macro="" textlink="">
      <xdr:nvSpPr>
        <xdr:cNvPr id="546" name="n_4aveValue【認定こども園・幼稚園・保育所】&#10;有形固定資産減価償却率"/>
        <xdr:cNvSpPr txBox="1"/>
      </xdr:nvSpPr>
      <xdr:spPr>
        <a:xfrm>
          <a:off x="1110298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142892</xdr:rowOff>
    </xdr:from>
    <xdr:ext cx="405111" cy="259045"/>
    <xdr:sp macro="" textlink="">
      <xdr:nvSpPr>
        <xdr:cNvPr id="547" name="n_1mainValue【認定こども園・幼稚園・保育所】&#10;有形固定資産減価償却率"/>
        <xdr:cNvSpPr txBox="1"/>
      </xdr:nvSpPr>
      <xdr:spPr>
        <a:xfrm>
          <a:off x="134372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106697</xdr:rowOff>
    </xdr:from>
    <xdr:ext cx="405111" cy="259045"/>
    <xdr:sp macro="" textlink="">
      <xdr:nvSpPr>
        <xdr:cNvPr id="548" name="n_2mainValue【認定こども園・幼稚園・保育所】&#10;有形固定資産減価償却率"/>
        <xdr:cNvSpPr txBox="1"/>
      </xdr:nvSpPr>
      <xdr:spPr>
        <a:xfrm>
          <a:off x="126752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62882</xdr:rowOff>
    </xdr:from>
    <xdr:ext cx="405111" cy="259045"/>
    <xdr:sp macro="" textlink="">
      <xdr:nvSpPr>
        <xdr:cNvPr id="549" name="n_3mainValue【認定こども園・幼稚園・保育所】&#10;有形固定資産減価償却率"/>
        <xdr:cNvSpPr txBox="1"/>
      </xdr:nvSpPr>
      <xdr:spPr>
        <a:xfrm>
          <a:off x="119005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5732</xdr:rowOff>
    </xdr:from>
    <xdr:ext cx="405111" cy="259045"/>
    <xdr:sp macro="" textlink="">
      <xdr:nvSpPr>
        <xdr:cNvPr id="550" name="n_4mainValue【認定こども園・幼稚園・保育所】&#10;有形固定資産減価償却率"/>
        <xdr:cNvSpPr txBox="1"/>
      </xdr:nvSpPr>
      <xdr:spPr>
        <a:xfrm>
          <a:off x="1110298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2" name="テキスト ボックス 561"/>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4" name="テキスト ボックス 563"/>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6" name="テキスト ボックス 565"/>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8" name="テキスト ボックス 567"/>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0" name="テキスト ボックス 569"/>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2" name="テキスト ボックス 571"/>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45720</xdr:rowOff>
    </xdr:from>
    <xdr:to>
      <xdr:col>116</xdr:col>
      <xdr:colOff>62864</xdr:colOff>
      <xdr:row>41</xdr:row>
      <xdr:rowOff>26670</xdr:rowOff>
    </xdr:to>
    <xdr:cxnSp macro="">
      <xdr:nvCxnSpPr>
        <xdr:cNvPr id="574" name="直線コネクタ 573"/>
        <xdr:cNvCxnSpPr/>
      </xdr:nvCxnSpPr>
      <xdr:spPr>
        <a:xfrm flipV="1">
          <a:off x="19509104" y="574548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30497</xdr:rowOff>
    </xdr:from>
    <xdr:ext cx="469744" cy="259045"/>
    <xdr:sp macro="" textlink="">
      <xdr:nvSpPr>
        <xdr:cNvPr id="575" name="【認定こども園・幼稚園・保育所】&#10;一人当たり面積最小値テキスト"/>
        <xdr:cNvSpPr txBox="1"/>
      </xdr:nvSpPr>
      <xdr:spPr>
        <a:xfrm>
          <a:off x="19547840" y="690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26670</xdr:rowOff>
    </xdr:from>
    <xdr:to>
      <xdr:col>116</xdr:col>
      <xdr:colOff>152400</xdr:colOff>
      <xdr:row>41</xdr:row>
      <xdr:rowOff>26670</xdr:rowOff>
    </xdr:to>
    <xdr:cxnSp macro="">
      <xdr:nvCxnSpPr>
        <xdr:cNvPr id="576" name="直線コネクタ 575"/>
        <xdr:cNvCxnSpPr/>
      </xdr:nvCxnSpPr>
      <xdr:spPr>
        <a:xfrm>
          <a:off x="19443700" y="689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163847</xdr:rowOff>
    </xdr:from>
    <xdr:ext cx="469744" cy="259045"/>
    <xdr:sp macro="" textlink="">
      <xdr:nvSpPr>
        <xdr:cNvPr id="577" name="【認定こども園・幼稚園・保育所】&#10;一人当たり面積最大値テキスト"/>
        <xdr:cNvSpPr txBox="1"/>
      </xdr:nvSpPr>
      <xdr:spPr>
        <a:xfrm>
          <a:off x="1954784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45720</xdr:rowOff>
    </xdr:from>
    <xdr:to>
      <xdr:col>116</xdr:col>
      <xdr:colOff>152400</xdr:colOff>
      <xdr:row>34</xdr:row>
      <xdr:rowOff>45720</xdr:rowOff>
    </xdr:to>
    <xdr:cxnSp macro="">
      <xdr:nvCxnSpPr>
        <xdr:cNvPr id="578" name="直線コネクタ 577"/>
        <xdr:cNvCxnSpPr/>
      </xdr:nvCxnSpPr>
      <xdr:spPr>
        <a:xfrm>
          <a:off x="19443700" y="574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106697</xdr:rowOff>
    </xdr:from>
    <xdr:ext cx="469744" cy="259045"/>
    <xdr:sp macro="" textlink="">
      <xdr:nvSpPr>
        <xdr:cNvPr id="579" name="【認定こども園・幼稚園・保育所】&#10;一人当たり面積平均値テキスト"/>
        <xdr:cNvSpPr txBox="1"/>
      </xdr:nvSpPr>
      <xdr:spPr>
        <a:xfrm>
          <a:off x="19547840" y="6309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128270</xdr:rowOff>
    </xdr:from>
    <xdr:to>
      <xdr:col>116</xdr:col>
      <xdr:colOff>114300</xdr:colOff>
      <xdr:row>38</xdr:row>
      <xdr:rowOff>58420</xdr:rowOff>
    </xdr:to>
    <xdr:sp macro="" textlink="">
      <xdr:nvSpPr>
        <xdr:cNvPr id="580" name="フローチャート: 判断 579"/>
        <xdr:cNvSpPr/>
      </xdr:nvSpPr>
      <xdr:spPr>
        <a:xfrm>
          <a:off x="19458940" y="633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135890</xdr:rowOff>
    </xdr:from>
    <xdr:to>
      <xdr:col>112</xdr:col>
      <xdr:colOff>38100</xdr:colOff>
      <xdr:row>38</xdr:row>
      <xdr:rowOff>66040</xdr:rowOff>
    </xdr:to>
    <xdr:sp macro="" textlink="">
      <xdr:nvSpPr>
        <xdr:cNvPr id="581" name="フローチャート: 判断 580"/>
        <xdr:cNvSpPr/>
      </xdr:nvSpPr>
      <xdr:spPr>
        <a:xfrm>
          <a:off x="18735040" y="6338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135890</xdr:rowOff>
    </xdr:from>
    <xdr:to>
      <xdr:col>107</xdr:col>
      <xdr:colOff>101600</xdr:colOff>
      <xdr:row>38</xdr:row>
      <xdr:rowOff>66040</xdr:rowOff>
    </xdr:to>
    <xdr:sp macro="" textlink="">
      <xdr:nvSpPr>
        <xdr:cNvPr id="582" name="フローチャート: 判断 581"/>
        <xdr:cNvSpPr/>
      </xdr:nvSpPr>
      <xdr:spPr>
        <a:xfrm>
          <a:off x="17937480" y="633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135890</xdr:rowOff>
    </xdr:from>
    <xdr:to>
      <xdr:col>102</xdr:col>
      <xdr:colOff>165100</xdr:colOff>
      <xdr:row>38</xdr:row>
      <xdr:rowOff>66040</xdr:rowOff>
    </xdr:to>
    <xdr:sp macro="" textlink="">
      <xdr:nvSpPr>
        <xdr:cNvPr id="583" name="フローチャート: 判断 582"/>
        <xdr:cNvSpPr/>
      </xdr:nvSpPr>
      <xdr:spPr>
        <a:xfrm>
          <a:off x="17162780" y="633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143510</xdr:rowOff>
    </xdr:from>
    <xdr:to>
      <xdr:col>98</xdr:col>
      <xdr:colOff>38100</xdr:colOff>
      <xdr:row>38</xdr:row>
      <xdr:rowOff>73660</xdr:rowOff>
    </xdr:to>
    <xdr:sp macro="" textlink="">
      <xdr:nvSpPr>
        <xdr:cNvPr id="584" name="フローチャート: 判断 583"/>
        <xdr:cNvSpPr/>
      </xdr:nvSpPr>
      <xdr:spPr>
        <a:xfrm>
          <a:off x="16388080" y="634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132080</xdr:rowOff>
    </xdr:from>
    <xdr:to>
      <xdr:col>116</xdr:col>
      <xdr:colOff>114300</xdr:colOff>
      <xdr:row>37</xdr:row>
      <xdr:rowOff>62230</xdr:rowOff>
    </xdr:to>
    <xdr:sp macro="" textlink="">
      <xdr:nvSpPr>
        <xdr:cNvPr id="590" name="楕円 589"/>
        <xdr:cNvSpPr/>
      </xdr:nvSpPr>
      <xdr:spPr>
        <a:xfrm>
          <a:off x="19458940" y="6167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154957</xdr:rowOff>
    </xdr:from>
    <xdr:ext cx="469744" cy="259045"/>
    <xdr:sp macro="" textlink="">
      <xdr:nvSpPr>
        <xdr:cNvPr id="591" name="【認定こども園・幼稚園・保育所】&#10;一人当たり面積該当値テキスト"/>
        <xdr:cNvSpPr txBox="1"/>
      </xdr:nvSpPr>
      <xdr:spPr>
        <a:xfrm>
          <a:off x="19547840"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162560</xdr:rowOff>
    </xdr:from>
    <xdr:to>
      <xdr:col>112</xdr:col>
      <xdr:colOff>38100</xdr:colOff>
      <xdr:row>37</xdr:row>
      <xdr:rowOff>92710</xdr:rowOff>
    </xdr:to>
    <xdr:sp macro="" textlink="">
      <xdr:nvSpPr>
        <xdr:cNvPr id="592" name="楕円 591"/>
        <xdr:cNvSpPr/>
      </xdr:nvSpPr>
      <xdr:spPr>
        <a:xfrm>
          <a:off x="18735040" y="6197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11430</xdr:rowOff>
    </xdr:from>
    <xdr:to>
      <xdr:col>116</xdr:col>
      <xdr:colOff>63500</xdr:colOff>
      <xdr:row>37</xdr:row>
      <xdr:rowOff>41910</xdr:rowOff>
    </xdr:to>
    <xdr:cxnSp macro="">
      <xdr:nvCxnSpPr>
        <xdr:cNvPr id="593" name="直線コネクタ 592"/>
        <xdr:cNvCxnSpPr/>
      </xdr:nvCxnSpPr>
      <xdr:spPr>
        <a:xfrm flipV="1">
          <a:off x="18778220" y="621411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170180</xdr:rowOff>
    </xdr:from>
    <xdr:to>
      <xdr:col>107</xdr:col>
      <xdr:colOff>101600</xdr:colOff>
      <xdr:row>37</xdr:row>
      <xdr:rowOff>100330</xdr:rowOff>
    </xdr:to>
    <xdr:sp macro="" textlink="">
      <xdr:nvSpPr>
        <xdr:cNvPr id="594" name="楕円 593"/>
        <xdr:cNvSpPr/>
      </xdr:nvSpPr>
      <xdr:spPr>
        <a:xfrm>
          <a:off x="17937480" y="6205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41910</xdr:rowOff>
    </xdr:from>
    <xdr:to>
      <xdr:col>111</xdr:col>
      <xdr:colOff>177800</xdr:colOff>
      <xdr:row>37</xdr:row>
      <xdr:rowOff>49530</xdr:rowOff>
    </xdr:to>
    <xdr:cxnSp macro="">
      <xdr:nvCxnSpPr>
        <xdr:cNvPr id="595" name="直線コネクタ 594"/>
        <xdr:cNvCxnSpPr/>
      </xdr:nvCxnSpPr>
      <xdr:spPr>
        <a:xfrm flipV="1">
          <a:off x="17988280" y="624459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6350</xdr:rowOff>
    </xdr:from>
    <xdr:to>
      <xdr:col>102</xdr:col>
      <xdr:colOff>165100</xdr:colOff>
      <xdr:row>37</xdr:row>
      <xdr:rowOff>107950</xdr:rowOff>
    </xdr:to>
    <xdr:sp macro="" textlink="">
      <xdr:nvSpPr>
        <xdr:cNvPr id="596" name="楕円 595"/>
        <xdr:cNvSpPr/>
      </xdr:nvSpPr>
      <xdr:spPr>
        <a:xfrm>
          <a:off x="1716278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49530</xdr:rowOff>
    </xdr:from>
    <xdr:to>
      <xdr:col>107</xdr:col>
      <xdr:colOff>50800</xdr:colOff>
      <xdr:row>37</xdr:row>
      <xdr:rowOff>57150</xdr:rowOff>
    </xdr:to>
    <xdr:cxnSp macro="">
      <xdr:nvCxnSpPr>
        <xdr:cNvPr id="597" name="直線コネクタ 596"/>
        <xdr:cNvCxnSpPr/>
      </xdr:nvCxnSpPr>
      <xdr:spPr>
        <a:xfrm flipV="1">
          <a:off x="17213580" y="625221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13970</xdr:rowOff>
    </xdr:from>
    <xdr:to>
      <xdr:col>98</xdr:col>
      <xdr:colOff>38100</xdr:colOff>
      <xdr:row>37</xdr:row>
      <xdr:rowOff>115570</xdr:rowOff>
    </xdr:to>
    <xdr:sp macro="" textlink="">
      <xdr:nvSpPr>
        <xdr:cNvPr id="598" name="楕円 597"/>
        <xdr:cNvSpPr/>
      </xdr:nvSpPr>
      <xdr:spPr>
        <a:xfrm>
          <a:off x="16388080" y="621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57150</xdr:rowOff>
    </xdr:from>
    <xdr:to>
      <xdr:col>102</xdr:col>
      <xdr:colOff>114300</xdr:colOff>
      <xdr:row>37</xdr:row>
      <xdr:rowOff>64770</xdr:rowOff>
    </xdr:to>
    <xdr:cxnSp macro="">
      <xdr:nvCxnSpPr>
        <xdr:cNvPr id="599" name="直線コネクタ 598"/>
        <xdr:cNvCxnSpPr/>
      </xdr:nvCxnSpPr>
      <xdr:spPr>
        <a:xfrm flipV="1">
          <a:off x="16431260" y="625983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57167</xdr:rowOff>
    </xdr:from>
    <xdr:ext cx="469744" cy="259045"/>
    <xdr:sp macro="" textlink="">
      <xdr:nvSpPr>
        <xdr:cNvPr id="600" name="n_1aveValue【認定こども園・幼稚園・保育所】&#10;一人当たり面積"/>
        <xdr:cNvSpPr txBox="1"/>
      </xdr:nvSpPr>
      <xdr:spPr>
        <a:xfrm>
          <a:off x="18561127" y="642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57167</xdr:rowOff>
    </xdr:from>
    <xdr:ext cx="469744" cy="259045"/>
    <xdr:sp macro="" textlink="">
      <xdr:nvSpPr>
        <xdr:cNvPr id="601" name="n_2aveValue【認定こども園・幼稚園・保育所】&#10;一人当たり面積"/>
        <xdr:cNvSpPr txBox="1"/>
      </xdr:nvSpPr>
      <xdr:spPr>
        <a:xfrm>
          <a:off x="17776267" y="642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57167</xdr:rowOff>
    </xdr:from>
    <xdr:ext cx="469744" cy="259045"/>
    <xdr:sp macro="" textlink="">
      <xdr:nvSpPr>
        <xdr:cNvPr id="602" name="n_3aveValue【認定こども園・幼稚園・保育所】&#10;一人当たり面積"/>
        <xdr:cNvSpPr txBox="1"/>
      </xdr:nvSpPr>
      <xdr:spPr>
        <a:xfrm>
          <a:off x="17001567" y="642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64787</xdr:rowOff>
    </xdr:from>
    <xdr:ext cx="469744" cy="259045"/>
    <xdr:sp macro="" textlink="">
      <xdr:nvSpPr>
        <xdr:cNvPr id="603" name="n_4aveValue【認定こども園・幼稚園・保育所】&#10;一人当たり面積"/>
        <xdr:cNvSpPr txBox="1"/>
      </xdr:nvSpPr>
      <xdr:spPr>
        <a:xfrm>
          <a:off x="16226867" y="643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109237</xdr:rowOff>
    </xdr:from>
    <xdr:ext cx="469744" cy="259045"/>
    <xdr:sp macro="" textlink="">
      <xdr:nvSpPr>
        <xdr:cNvPr id="604" name="n_1mainValue【認定こども園・幼稚園・保育所】&#10;一人当たり面積"/>
        <xdr:cNvSpPr txBox="1"/>
      </xdr:nvSpPr>
      <xdr:spPr>
        <a:xfrm>
          <a:off x="18561127" y="59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116857</xdr:rowOff>
    </xdr:from>
    <xdr:ext cx="469744" cy="259045"/>
    <xdr:sp macro="" textlink="">
      <xdr:nvSpPr>
        <xdr:cNvPr id="605" name="n_2mainValue【認定こども園・幼稚園・保育所】&#10;一人当たり面積"/>
        <xdr:cNvSpPr txBox="1"/>
      </xdr:nvSpPr>
      <xdr:spPr>
        <a:xfrm>
          <a:off x="17776267" y="59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124477</xdr:rowOff>
    </xdr:from>
    <xdr:ext cx="469744" cy="259045"/>
    <xdr:sp macro="" textlink="">
      <xdr:nvSpPr>
        <xdr:cNvPr id="606" name="n_3mainValue【認定こども園・幼稚園・保育所】&#10;一人当たり面積"/>
        <xdr:cNvSpPr txBox="1"/>
      </xdr:nvSpPr>
      <xdr:spPr>
        <a:xfrm>
          <a:off x="17001567" y="59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132097</xdr:rowOff>
    </xdr:from>
    <xdr:ext cx="469744" cy="259045"/>
    <xdr:sp macro="" textlink="">
      <xdr:nvSpPr>
        <xdr:cNvPr id="607" name="n_4mainValue【認定こども園・幼稚園・保育所】&#10;一人当たり面積"/>
        <xdr:cNvSpPr txBox="1"/>
      </xdr:nvSpPr>
      <xdr:spPr>
        <a:xfrm>
          <a:off x="1622686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8" name="テキスト ボックス 617"/>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0" name="テキスト ボックス 619"/>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0" name="テキスト ボックス 629"/>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2" name="テキスト ボックス 631"/>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62049</xdr:rowOff>
    </xdr:from>
    <xdr:to>
      <xdr:col>85</xdr:col>
      <xdr:colOff>126364</xdr:colOff>
      <xdr:row>62</xdr:row>
      <xdr:rowOff>146957</xdr:rowOff>
    </xdr:to>
    <xdr:cxnSp macro="">
      <xdr:nvCxnSpPr>
        <xdr:cNvPr id="634" name="直線コネクタ 633"/>
        <xdr:cNvCxnSpPr/>
      </xdr:nvCxnSpPr>
      <xdr:spPr>
        <a:xfrm flipV="1">
          <a:off x="14375764" y="9449889"/>
          <a:ext cx="0" cy="1090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150784</xdr:rowOff>
    </xdr:from>
    <xdr:ext cx="405111" cy="259045"/>
    <xdr:sp macro="" textlink="">
      <xdr:nvSpPr>
        <xdr:cNvPr id="635" name="【学校施設】&#10;有形固定資産減価償却率最小値テキスト"/>
        <xdr:cNvSpPr txBox="1"/>
      </xdr:nvSpPr>
      <xdr:spPr>
        <a:xfrm>
          <a:off x="14414500"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146957</xdr:rowOff>
    </xdr:from>
    <xdr:to>
      <xdr:col>86</xdr:col>
      <xdr:colOff>25400</xdr:colOff>
      <xdr:row>62</xdr:row>
      <xdr:rowOff>146957</xdr:rowOff>
    </xdr:to>
    <xdr:cxnSp macro="">
      <xdr:nvCxnSpPr>
        <xdr:cNvPr id="636" name="直線コネクタ 635"/>
        <xdr:cNvCxnSpPr/>
      </xdr:nvCxnSpPr>
      <xdr:spPr>
        <a:xfrm>
          <a:off x="14287500" y="105406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8726</xdr:rowOff>
    </xdr:from>
    <xdr:ext cx="405111" cy="259045"/>
    <xdr:sp macro="" textlink="">
      <xdr:nvSpPr>
        <xdr:cNvPr id="637" name="【学校施設】&#10;有形固定資産減価償却率最大値テキスト"/>
        <xdr:cNvSpPr txBox="1"/>
      </xdr:nvSpPr>
      <xdr:spPr>
        <a:xfrm>
          <a:off x="1441450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62049</xdr:rowOff>
    </xdr:from>
    <xdr:to>
      <xdr:col>86</xdr:col>
      <xdr:colOff>25400</xdr:colOff>
      <xdr:row>56</xdr:row>
      <xdr:rowOff>62049</xdr:rowOff>
    </xdr:to>
    <xdr:cxnSp macro="">
      <xdr:nvCxnSpPr>
        <xdr:cNvPr id="638" name="直線コネクタ 637"/>
        <xdr:cNvCxnSpPr/>
      </xdr:nvCxnSpPr>
      <xdr:spPr>
        <a:xfrm>
          <a:off x="1428750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153324</xdr:rowOff>
    </xdr:from>
    <xdr:ext cx="405111" cy="259045"/>
    <xdr:sp macro="" textlink="">
      <xdr:nvSpPr>
        <xdr:cNvPr id="639" name="【学校施設】&#10;有形固定資産減価償却率平均値テキスト"/>
        <xdr:cNvSpPr txBox="1"/>
      </xdr:nvSpPr>
      <xdr:spPr>
        <a:xfrm>
          <a:off x="14414500" y="98764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130447</xdr:rowOff>
    </xdr:from>
    <xdr:to>
      <xdr:col>85</xdr:col>
      <xdr:colOff>177800</xdr:colOff>
      <xdr:row>60</xdr:row>
      <xdr:rowOff>60597</xdr:rowOff>
    </xdr:to>
    <xdr:sp macro="" textlink="">
      <xdr:nvSpPr>
        <xdr:cNvPr id="640" name="フローチャート: 判断 639"/>
        <xdr:cNvSpPr/>
      </xdr:nvSpPr>
      <xdr:spPr>
        <a:xfrm>
          <a:off x="14325600" y="1002120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17780</xdr:rowOff>
    </xdr:from>
    <xdr:to>
      <xdr:col>81</xdr:col>
      <xdr:colOff>101600</xdr:colOff>
      <xdr:row>60</xdr:row>
      <xdr:rowOff>119380</xdr:rowOff>
    </xdr:to>
    <xdr:sp macro="" textlink="">
      <xdr:nvSpPr>
        <xdr:cNvPr id="641" name="フローチャート: 判断 640"/>
        <xdr:cNvSpPr/>
      </xdr:nvSpPr>
      <xdr:spPr>
        <a:xfrm>
          <a:off x="1357884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27577</xdr:rowOff>
    </xdr:from>
    <xdr:to>
      <xdr:col>76</xdr:col>
      <xdr:colOff>165100</xdr:colOff>
      <xdr:row>60</xdr:row>
      <xdr:rowOff>129177</xdr:rowOff>
    </xdr:to>
    <xdr:sp macro="" textlink="">
      <xdr:nvSpPr>
        <xdr:cNvPr id="642" name="フローチャート: 判断 641"/>
        <xdr:cNvSpPr/>
      </xdr:nvSpPr>
      <xdr:spPr>
        <a:xfrm>
          <a:off x="12804140" y="1008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1451</xdr:rowOff>
    </xdr:from>
    <xdr:to>
      <xdr:col>72</xdr:col>
      <xdr:colOff>38100</xdr:colOff>
      <xdr:row>60</xdr:row>
      <xdr:rowOff>103051</xdr:rowOff>
    </xdr:to>
    <xdr:sp macro="" textlink="">
      <xdr:nvSpPr>
        <xdr:cNvPr id="643" name="フローチャート: 判断 642"/>
        <xdr:cNvSpPr/>
      </xdr:nvSpPr>
      <xdr:spPr>
        <a:xfrm>
          <a:off x="12029440" y="100598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133713</xdr:rowOff>
    </xdr:from>
    <xdr:to>
      <xdr:col>67</xdr:col>
      <xdr:colOff>101600</xdr:colOff>
      <xdr:row>60</xdr:row>
      <xdr:rowOff>63863</xdr:rowOff>
    </xdr:to>
    <xdr:sp macro="" textlink="">
      <xdr:nvSpPr>
        <xdr:cNvPr id="644" name="フローチャート: 判断 643"/>
        <xdr:cNvSpPr/>
      </xdr:nvSpPr>
      <xdr:spPr>
        <a:xfrm>
          <a:off x="11231880" y="100244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96157</xdr:rowOff>
    </xdr:from>
    <xdr:to>
      <xdr:col>85</xdr:col>
      <xdr:colOff>177800</xdr:colOff>
      <xdr:row>63</xdr:row>
      <xdr:rowOff>26307</xdr:rowOff>
    </xdr:to>
    <xdr:sp macro="" textlink="">
      <xdr:nvSpPr>
        <xdr:cNvPr id="650" name="楕円 649"/>
        <xdr:cNvSpPr/>
      </xdr:nvSpPr>
      <xdr:spPr>
        <a:xfrm>
          <a:off x="14325600" y="1048983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11084</xdr:rowOff>
    </xdr:from>
    <xdr:ext cx="405111" cy="259045"/>
    <xdr:sp macro="" textlink="">
      <xdr:nvSpPr>
        <xdr:cNvPr id="651" name="【学校施設】&#10;有形固定資産減価償却率該当値テキスト"/>
        <xdr:cNvSpPr txBox="1"/>
      </xdr:nvSpPr>
      <xdr:spPr>
        <a:xfrm>
          <a:off x="14414500" y="10404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53703</xdr:rowOff>
    </xdr:from>
    <xdr:to>
      <xdr:col>81</xdr:col>
      <xdr:colOff>101600</xdr:colOff>
      <xdr:row>62</xdr:row>
      <xdr:rowOff>155303</xdr:rowOff>
    </xdr:to>
    <xdr:sp macro="" textlink="">
      <xdr:nvSpPr>
        <xdr:cNvPr id="652" name="楕円 651"/>
        <xdr:cNvSpPr/>
      </xdr:nvSpPr>
      <xdr:spPr>
        <a:xfrm>
          <a:off x="13578840" y="1044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104503</xdr:rowOff>
    </xdr:from>
    <xdr:to>
      <xdr:col>85</xdr:col>
      <xdr:colOff>127000</xdr:colOff>
      <xdr:row>62</xdr:row>
      <xdr:rowOff>146957</xdr:rowOff>
    </xdr:to>
    <xdr:cxnSp macro="">
      <xdr:nvCxnSpPr>
        <xdr:cNvPr id="653" name="直線コネクタ 652"/>
        <xdr:cNvCxnSpPr/>
      </xdr:nvCxnSpPr>
      <xdr:spPr>
        <a:xfrm>
          <a:off x="13629640" y="10498183"/>
          <a:ext cx="7467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58601</xdr:rowOff>
    </xdr:from>
    <xdr:to>
      <xdr:col>76</xdr:col>
      <xdr:colOff>165100</xdr:colOff>
      <xdr:row>63</xdr:row>
      <xdr:rowOff>160201</xdr:rowOff>
    </xdr:to>
    <xdr:sp macro="" textlink="">
      <xdr:nvSpPr>
        <xdr:cNvPr id="654" name="楕円 653"/>
        <xdr:cNvSpPr/>
      </xdr:nvSpPr>
      <xdr:spPr>
        <a:xfrm>
          <a:off x="12804140" y="1061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104503</xdr:rowOff>
    </xdr:from>
    <xdr:to>
      <xdr:col>81</xdr:col>
      <xdr:colOff>50800</xdr:colOff>
      <xdr:row>63</xdr:row>
      <xdr:rowOff>109401</xdr:rowOff>
    </xdr:to>
    <xdr:cxnSp macro="">
      <xdr:nvCxnSpPr>
        <xdr:cNvPr id="655" name="直線コネクタ 654"/>
        <xdr:cNvCxnSpPr/>
      </xdr:nvCxnSpPr>
      <xdr:spPr>
        <a:xfrm flipV="1">
          <a:off x="12854940" y="10498183"/>
          <a:ext cx="774700" cy="17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84727</xdr:rowOff>
    </xdr:from>
    <xdr:to>
      <xdr:col>72</xdr:col>
      <xdr:colOff>38100</xdr:colOff>
      <xdr:row>64</xdr:row>
      <xdr:rowOff>14877</xdr:rowOff>
    </xdr:to>
    <xdr:sp macro="" textlink="">
      <xdr:nvSpPr>
        <xdr:cNvPr id="656" name="楕円 655"/>
        <xdr:cNvSpPr/>
      </xdr:nvSpPr>
      <xdr:spPr>
        <a:xfrm>
          <a:off x="12029440" y="10646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109401</xdr:rowOff>
    </xdr:from>
    <xdr:to>
      <xdr:col>76</xdr:col>
      <xdr:colOff>114300</xdr:colOff>
      <xdr:row>63</xdr:row>
      <xdr:rowOff>135527</xdr:rowOff>
    </xdr:to>
    <xdr:cxnSp macro="">
      <xdr:nvCxnSpPr>
        <xdr:cNvPr id="657" name="直線コネクタ 656"/>
        <xdr:cNvCxnSpPr/>
      </xdr:nvCxnSpPr>
      <xdr:spPr>
        <a:xfrm flipV="1">
          <a:off x="12072620" y="10670721"/>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110853</xdr:rowOff>
    </xdr:from>
    <xdr:to>
      <xdr:col>67</xdr:col>
      <xdr:colOff>101600</xdr:colOff>
      <xdr:row>64</xdr:row>
      <xdr:rowOff>41003</xdr:rowOff>
    </xdr:to>
    <xdr:sp macro="" textlink="">
      <xdr:nvSpPr>
        <xdr:cNvPr id="658" name="楕円 657"/>
        <xdr:cNvSpPr/>
      </xdr:nvSpPr>
      <xdr:spPr>
        <a:xfrm>
          <a:off x="11231880" y="106721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135527</xdr:rowOff>
    </xdr:from>
    <xdr:to>
      <xdr:col>71</xdr:col>
      <xdr:colOff>177800</xdr:colOff>
      <xdr:row>63</xdr:row>
      <xdr:rowOff>161653</xdr:rowOff>
    </xdr:to>
    <xdr:cxnSp macro="">
      <xdr:nvCxnSpPr>
        <xdr:cNvPr id="659" name="直線コネクタ 658"/>
        <xdr:cNvCxnSpPr/>
      </xdr:nvCxnSpPr>
      <xdr:spPr>
        <a:xfrm flipV="1">
          <a:off x="11282680" y="10696847"/>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135907</xdr:rowOff>
    </xdr:from>
    <xdr:ext cx="405111" cy="259045"/>
    <xdr:sp macro="" textlink="">
      <xdr:nvSpPr>
        <xdr:cNvPr id="660" name="n_1aveValue【学校施設】&#10;有形固定資産減価償却率"/>
        <xdr:cNvSpPr txBox="1"/>
      </xdr:nvSpPr>
      <xdr:spPr>
        <a:xfrm>
          <a:off x="134372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145704</xdr:rowOff>
    </xdr:from>
    <xdr:ext cx="405111" cy="259045"/>
    <xdr:sp macro="" textlink="">
      <xdr:nvSpPr>
        <xdr:cNvPr id="661" name="n_2aveValue【学校施設】&#10;有形固定資産減価償却率"/>
        <xdr:cNvSpPr txBox="1"/>
      </xdr:nvSpPr>
      <xdr:spPr>
        <a:xfrm>
          <a:off x="12675244" y="986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119578</xdr:rowOff>
    </xdr:from>
    <xdr:ext cx="405111" cy="259045"/>
    <xdr:sp macro="" textlink="">
      <xdr:nvSpPr>
        <xdr:cNvPr id="662" name="n_3aveValue【学校施設】&#10;有形固定資産減価償却率"/>
        <xdr:cNvSpPr txBox="1"/>
      </xdr:nvSpPr>
      <xdr:spPr>
        <a:xfrm>
          <a:off x="11900544" y="984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80390</xdr:rowOff>
    </xdr:from>
    <xdr:ext cx="405111" cy="259045"/>
    <xdr:sp macro="" textlink="">
      <xdr:nvSpPr>
        <xdr:cNvPr id="663" name="n_4aveValue【学校施設】&#10;有形固定資産減価償却率"/>
        <xdr:cNvSpPr txBox="1"/>
      </xdr:nvSpPr>
      <xdr:spPr>
        <a:xfrm>
          <a:off x="11102984" y="980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146430</xdr:rowOff>
    </xdr:from>
    <xdr:ext cx="405111" cy="259045"/>
    <xdr:sp macro="" textlink="">
      <xdr:nvSpPr>
        <xdr:cNvPr id="664" name="n_1mainValue【学校施設】&#10;有形固定資産減価償却率"/>
        <xdr:cNvSpPr txBox="1"/>
      </xdr:nvSpPr>
      <xdr:spPr>
        <a:xfrm>
          <a:off x="13437244" y="10540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151328</xdr:rowOff>
    </xdr:from>
    <xdr:ext cx="405111" cy="259045"/>
    <xdr:sp macro="" textlink="">
      <xdr:nvSpPr>
        <xdr:cNvPr id="665" name="n_2mainValue【学校施設】&#10;有形固定資産減価償却率"/>
        <xdr:cNvSpPr txBox="1"/>
      </xdr:nvSpPr>
      <xdr:spPr>
        <a:xfrm>
          <a:off x="12675244" y="1071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6004</xdr:rowOff>
    </xdr:from>
    <xdr:ext cx="405111" cy="259045"/>
    <xdr:sp macro="" textlink="">
      <xdr:nvSpPr>
        <xdr:cNvPr id="666" name="n_3mainValue【学校施設】&#10;有形固定資産減価償却率"/>
        <xdr:cNvSpPr txBox="1"/>
      </xdr:nvSpPr>
      <xdr:spPr>
        <a:xfrm>
          <a:off x="11900544" y="10734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32130</xdr:rowOff>
    </xdr:from>
    <xdr:ext cx="405111" cy="259045"/>
    <xdr:sp macro="" textlink="">
      <xdr:nvSpPr>
        <xdr:cNvPr id="667" name="n_4mainValue【学校施設】&#10;有形固定資産減価償却率"/>
        <xdr:cNvSpPr txBox="1"/>
      </xdr:nvSpPr>
      <xdr:spPr>
        <a:xfrm>
          <a:off x="11102984" y="10761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9" name="直線コネクタ 678"/>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0" name="テキスト ボックス 679"/>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1" name="直線コネクタ 680"/>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2" name="テキスト ボックス 681"/>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3" name="直線コネクタ 682"/>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4" name="テキスト ボックス 683"/>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5" name="直線コネクタ 684"/>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6" name="テキスト ボックス 685"/>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7" name="直線コネクタ 686"/>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8" name="テキスト ボックス 687"/>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7620</xdr:rowOff>
    </xdr:from>
    <xdr:to>
      <xdr:col>116</xdr:col>
      <xdr:colOff>62864</xdr:colOff>
      <xdr:row>64</xdr:row>
      <xdr:rowOff>105410</xdr:rowOff>
    </xdr:to>
    <xdr:cxnSp macro="">
      <xdr:nvCxnSpPr>
        <xdr:cNvPr id="692" name="直線コネクタ 691"/>
        <xdr:cNvCxnSpPr/>
      </xdr:nvCxnSpPr>
      <xdr:spPr>
        <a:xfrm flipV="1">
          <a:off x="19509104" y="9227820"/>
          <a:ext cx="0" cy="1606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109237</xdr:rowOff>
    </xdr:from>
    <xdr:ext cx="469744" cy="259045"/>
    <xdr:sp macro="" textlink="">
      <xdr:nvSpPr>
        <xdr:cNvPr id="693" name="【学校施設】&#10;一人当たり面積最小値テキスト"/>
        <xdr:cNvSpPr txBox="1"/>
      </xdr:nvSpPr>
      <xdr:spPr>
        <a:xfrm>
          <a:off x="19547840" y="1083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105410</xdr:rowOff>
    </xdr:from>
    <xdr:to>
      <xdr:col>116</xdr:col>
      <xdr:colOff>152400</xdr:colOff>
      <xdr:row>64</xdr:row>
      <xdr:rowOff>105410</xdr:rowOff>
    </xdr:to>
    <xdr:cxnSp macro="">
      <xdr:nvCxnSpPr>
        <xdr:cNvPr id="694" name="直線コネクタ 693"/>
        <xdr:cNvCxnSpPr/>
      </xdr:nvCxnSpPr>
      <xdr:spPr>
        <a:xfrm>
          <a:off x="19443700" y="10834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125747</xdr:rowOff>
    </xdr:from>
    <xdr:ext cx="469744" cy="259045"/>
    <xdr:sp macro="" textlink="">
      <xdr:nvSpPr>
        <xdr:cNvPr id="695" name="【学校施設】&#10;一人当たり面積最大値テキスト"/>
        <xdr:cNvSpPr txBox="1"/>
      </xdr:nvSpPr>
      <xdr:spPr>
        <a:xfrm>
          <a:off x="19547840" y="901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7620</xdr:rowOff>
    </xdr:from>
    <xdr:to>
      <xdr:col>116</xdr:col>
      <xdr:colOff>152400</xdr:colOff>
      <xdr:row>55</xdr:row>
      <xdr:rowOff>7620</xdr:rowOff>
    </xdr:to>
    <xdr:cxnSp macro="">
      <xdr:nvCxnSpPr>
        <xdr:cNvPr id="696" name="直線コネクタ 695"/>
        <xdr:cNvCxnSpPr/>
      </xdr:nvCxnSpPr>
      <xdr:spPr>
        <a:xfrm>
          <a:off x="19443700" y="9227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45737</xdr:rowOff>
    </xdr:from>
    <xdr:ext cx="469744" cy="259045"/>
    <xdr:sp macro="" textlink="">
      <xdr:nvSpPr>
        <xdr:cNvPr id="697" name="【学校施設】&#10;一人当たり面積平均値テキスト"/>
        <xdr:cNvSpPr txBox="1"/>
      </xdr:nvSpPr>
      <xdr:spPr>
        <a:xfrm>
          <a:off x="19547840" y="9936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67310</xdr:rowOff>
    </xdr:from>
    <xdr:to>
      <xdr:col>116</xdr:col>
      <xdr:colOff>114300</xdr:colOff>
      <xdr:row>59</xdr:row>
      <xdr:rowOff>168910</xdr:rowOff>
    </xdr:to>
    <xdr:sp macro="" textlink="">
      <xdr:nvSpPr>
        <xdr:cNvPr id="698" name="フローチャート: 判断 697"/>
        <xdr:cNvSpPr/>
      </xdr:nvSpPr>
      <xdr:spPr>
        <a:xfrm>
          <a:off x="1945894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58</xdr:row>
      <xdr:rowOff>167640</xdr:rowOff>
    </xdr:from>
    <xdr:to>
      <xdr:col>112</xdr:col>
      <xdr:colOff>38100</xdr:colOff>
      <xdr:row>59</xdr:row>
      <xdr:rowOff>97790</xdr:rowOff>
    </xdr:to>
    <xdr:sp macro="" textlink="">
      <xdr:nvSpPr>
        <xdr:cNvPr id="699" name="フローチャート: 判断 698"/>
        <xdr:cNvSpPr/>
      </xdr:nvSpPr>
      <xdr:spPr>
        <a:xfrm>
          <a:off x="18735040" y="9890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58</xdr:row>
      <xdr:rowOff>113030</xdr:rowOff>
    </xdr:from>
    <xdr:to>
      <xdr:col>107</xdr:col>
      <xdr:colOff>101600</xdr:colOff>
      <xdr:row>59</xdr:row>
      <xdr:rowOff>43180</xdr:rowOff>
    </xdr:to>
    <xdr:sp macro="" textlink="">
      <xdr:nvSpPr>
        <xdr:cNvPr id="700" name="フローチャート: 判断 699"/>
        <xdr:cNvSpPr/>
      </xdr:nvSpPr>
      <xdr:spPr>
        <a:xfrm>
          <a:off x="17937480" y="9836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58</xdr:row>
      <xdr:rowOff>121920</xdr:rowOff>
    </xdr:from>
    <xdr:to>
      <xdr:col>102</xdr:col>
      <xdr:colOff>165100</xdr:colOff>
      <xdr:row>59</xdr:row>
      <xdr:rowOff>52070</xdr:rowOff>
    </xdr:to>
    <xdr:sp macro="" textlink="">
      <xdr:nvSpPr>
        <xdr:cNvPr id="701" name="フローチャート: 判断 700"/>
        <xdr:cNvSpPr/>
      </xdr:nvSpPr>
      <xdr:spPr>
        <a:xfrm>
          <a:off x="17162780" y="9845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156210</xdr:rowOff>
    </xdr:from>
    <xdr:to>
      <xdr:col>98</xdr:col>
      <xdr:colOff>38100</xdr:colOff>
      <xdr:row>59</xdr:row>
      <xdr:rowOff>86360</xdr:rowOff>
    </xdr:to>
    <xdr:sp macro="" textlink="">
      <xdr:nvSpPr>
        <xdr:cNvPr id="702" name="フローチャート: 判断 701"/>
        <xdr:cNvSpPr/>
      </xdr:nvSpPr>
      <xdr:spPr>
        <a:xfrm>
          <a:off x="16388080" y="9879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21590</xdr:rowOff>
    </xdr:from>
    <xdr:to>
      <xdr:col>116</xdr:col>
      <xdr:colOff>114300</xdr:colOff>
      <xdr:row>58</xdr:row>
      <xdr:rowOff>123190</xdr:rowOff>
    </xdr:to>
    <xdr:sp macro="" textlink="">
      <xdr:nvSpPr>
        <xdr:cNvPr id="708" name="楕円 707"/>
        <xdr:cNvSpPr/>
      </xdr:nvSpPr>
      <xdr:spPr>
        <a:xfrm>
          <a:off x="1945894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44467</xdr:rowOff>
    </xdr:from>
    <xdr:ext cx="469744" cy="259045"/>
    <xdr:sp macro="" textlink="">
      <xdr:nvSpPr>
        <xdr:cNvPr id="709" name="【学校施設】&#10;一人当たり面積該当値テキスト"/>
        <xdr:cNvSpPr txBox="1"/>
      </xdr:nvSpPr>
      <xdr:spPr>
        <a:xfrm>
          <a:off x="19547840" y="959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41910</xdr:rowOff>
    </xdr:from>
    <xdr:to>
      <xdr:col>112</xdr:col>
      <xdr:colOff>38100</xdr:colOff>
      <xdr:row>58</xdr:row>
      <xdr:rowOff>143510</xdr:rowOff>
    </xdr:to>
    <xdr:sp macro="" textlink="">
      <xdr:nvSpPr>
        <xdr:cNvPr id="710" name="楕円 709"/>
        <xdr:cNvSpPr/>
      </xdr:nvSpPr>
      <xdr:spPr>
        <a:xfrm>
          <a:off x="18735040" y="9765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72390</xdr:rowOff>
    </xdr:from>
    <xdr:to>
      <xdr:col>116</xdr:col>
      <xdr:colOff>63500</xdr:colOff>
      <xdr:row>58</xdr:row>
      <xdr:rowOff>92710</xdr:rowOff>
    </xdr:to>
    <xdr:cxnSp macro="">
      <xdr:nvCxnSpPr>
        <xdr:cNvPr id="711" name="直線コネクタ 710"/>
        <xdr:cNvCxnSpPr/>
      </xdr:nvCxnSpPr>
      <xdr:spPr>
        <a:xfrm flipV="1">
          <a:off x="18778220" y="9795510"/>
          <a:ext cx="73152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77470</xdr:rowOff>
    </xdr:from>
    <xdr:to>
      <xdr:col>107</xdr:col>
      <xdr:colOff>101600</xdr:colOff>
      <xdr:row>59</xdr:row>
      <xdr:rowOff>7620</xdr:rowOff>
    </xdr:to>
    <xdr:sp macro="" textlink="">
      <xdr:nvSpPr>
        <xdr:cNvPr id="712" name="楕円 711"/>
        <xdr:cNvSpPr/>
      </xdr:nvSpPr>
      <xdr:spPr>
        <a:xfrm>
          <a:off x="17937480" y="9800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92710</xdr:rowOff>
    </xdr:from>
    <xdr:to>
      <xdr:col>111</xdr:col>
      <xdr:colOff>177800</xdr:colOff>
      <xdr:row>58</xdr:row>
      <xdr:rowOff>128270</xdr:rowOff>
    </xdr:to>
    <xdr:cxnSp macro="">
      <xdr:nvCxnSpPr>
        <xdr:cNvPr id="713" name="直線コネクタ 712"/>
        <xdr:cNvCxnSpPr/>
      </xdr:nvCxnSpPr>
      <xdr:spPr>
        <a:xfrm flipV="1">
          <a:off x="17988280" y="9815830"/>
          <a:ext cx="78994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116840</xdr:rowOff>
    </xdr:from>
    <xdr:to>
      <xdr:col>102</xdr:col>
      <xdr:colOff>165100</xdr:colOff>
      <xdr:row>59</xdr:row>
      <xdr:rowOff>46990</xdr:rowOff>
    </xdr:to>
    <xdr:sp macro="" textlink="">
      <xdr:nvSpPr>
        <xdr:cNvPr id="714" name="楕円 713"/>
        <xdr:cNvSpPr/>
      </xdr:nvSpPr>
      <xdr:spPr>
        <a:xfrm>
          <a:off x="17162780" y="9839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128270</xdr:rowOff>
    </xdr:from>
    <xdr:to>
      <xdr:col>107</xdr:col>
      <xdr:colOff>50800</xdr:colOff>
      <xdr:row>58</xdr:row>
      <xdr:rowOff>167640</xdr:rowOff>
    </xdr:to>
    <xdr:cxnSp macro="">
      <xdr:nvCxnSpPr>
        <xdr:cNvPr id="715" name="直線コネクタ 714"/>
        <xdr:cNvCxnSpPr/>
      </xdr:nvCxnSpPr>
      <xdr:spPr>
        <a:xfrm flipV="1">
          <a:off x="17213580" y="9851390"/>
          <a:ext cx="7747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153670</xdr:rowOff>
    </xdr:from>
    <xdr:to>
      <xdr:col>98</xdr:col>
      <xdr:colOff>38100</xdr:colOff>
      <xdr:row>59</xdr:row>
      <xdr:rowOff>83820</xdr:rowOff>
    </xdr:to>
    <xdr:sp macro="" textlink="">
      <xdr:nvSpPr>
        <xdr:cNvPr id="716" name="楕円 715"/>
        <xdr:cNvSpPr/>
      </xdr:nvSpPr>
      <xdr:spPr>
        <a:xfrm>
          <a:off x="16388080" y="9876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167640</xdr:rowOff>
    </xdr:from>
    <xdr:to>
      <xdr:col>102</xdr:col>
      <xdr:colOff>114300</xdr:colOff>
      <xdr:row>59</xdr:row>
      <xdr:rowOff>33020</xdr:rowOff>
    </xdr:to>
    <xdr:cxnSp macro="">
      <xdr:nvCxnSpPr>
        <xdr:cNvPr id="717" name="直線コネクタ 716"/>
        <xdr:cNvCxnSpPr/>
      </xdr:nvCxnSpPr>
      <xdr:spPr>
        <a:xfrm flipV="1">
          <a:off x="16431260" y="9890760"/>
          <a:ext cx="78232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88917</xdr:rowOff>
    </xdr:from>
    <xdr:ext cx="469744" cy="259045"/>
    <xdr:sp macro="" textlink="">
      <xdr:nvSpPr>
        <xdr:cNvPr id="718" name="n_1aveValue【学校施設】&#10;一人当たり面積"/>
        <xdr:cNvSpPr txBox="1"/>
      </xdr:nvSpPr>
      <xdr:spPr>
        <a:xfrm>
          <a:off x="18561127" y="997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34307</xdr:rowOff>
    </xdr:from>
    <xdr:ext cx="469744" cy="259045"/>
    <xdr:sp macro="" textlink="">
      <xdr:nvSpPr>
        <xdr:cNvPr id="719" name="n_2aveValue【学校施設】&#10;一人当たり面積"/>
        <xdr:cNvSpPr txBox="1"/>
      </xdr:nvSpPr>
      <xdr:spPr>
        <a:xfrm>
          <a:off x="17776267" y="992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43197</xdr:rowOff>
    </xdr:from>
    <xdr:ext cx="469744" cy="259045"/>
    <xdr:sp macro="" textlink="">
      <xdr:nvSpPr>
        <xdr:cNvPr id="720" name="n_3aveValue【学校施設】&#10;一人当たり面積"/>
        <xdr:cNvSpPr txBox="1"/>
      </xdr:nvSpPr>
      <xdr:spPr>
        <a:xfrm>
          <a:off x="17001567" y="993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77487</xdr:rowOff>
    </xdr:from>
    <xdr:ext cx="469744" cy="259045"/>
    <xdr:sp macro="" textlink="">
      <xdr:nvSpPr>
        <xdr:cNvPr id="721" name="n_4aveValue【学校施設】&#10;一人当たり面積"/>
        <xdr:cNvSpPr txBox="1"/>
      </xdr:nvSpPr>
      <xdr:spPr>
        <a:xfrm>
          <a:off x="16226867" y="996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160037</xdr:rowOff>
    </xdr:from>
    <xdr:ext cx="469744" cy="259045"/>
    <xdr:sp macro="" textlink="">
      <xdr:nvSpPr>
        <xdr:cNvPr id="722" name="n_1mainValue【学校施設】&#10;一人当たり面積"/>
        <xdr:cNvSpPr txBox="1"/>
      </xdr:nvSpPr>
      <xdr:spPr>
        <a:xfrm>
          <a:off x="18561127" y="954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24147</xdr:rowOff>
    </xdr:from>
    <xdr:ext cx="469744" cy="259045"/>
    <xdr:sp macro="" textlink="">
      <xdr:nvSpPr>
        <xdr:cNvPr id="723" name="n_2mainValue【学校施設】&#10;一人当たり面積"/>
        <xdr:cNvSpPr txBox="1"/>
      </xdr:nvSpPr>
      <xdr:spPr>
        <a:xfrm>
          <a:off x="17776267" y="957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63517</xdr:rowOff>
    </xdr:from>
    <xdr:ext cx="469744" cy="259045"/>
    <xdr:sp macro="" textlink="">
      <xdr:nvSpPr>
        <xdr:cNvPr id="724" name="n_3mainValue【学校施設】&#10;一人当たり面積"/>
        <xdr:cNvSpPr txBox="1"/>
      </xdr:nvSpPr>
      <xdr:spPr>
        <a:xfrm>
          <a:off x="17001567" y="961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100347</xdr:rowOff>
    </xdr:from>
    <xdr:ext cx="469744" cy="259045"/>
    <xdr:sp macro="" textlink="">
      <xdr:nvSpPr>
        <xdr:cNvPr id="725" name="n_4mainValue【学校施設】&#10;一人当たり面積"/>
        <xdr:cNvSpPr txBox="1"/>
      </xdr:nvSpPr>
      <xdr:spPr>
        <a:xfrm>
          <a:off x="16226867" y="965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6" name="テキスト ボックス 735"/>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7" name="直線コネクタ 736"/>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8" name="テキスト ボックス 737"/>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9" name="直線コネクタ 738"/>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0" name="テキスト ボックス 739"/>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1" name="直線コネクタ 740"/>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2" name="テキスト ボックス 741"/>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3" name="直線コネクタ 742"/>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4" name="テキスト ボックス 743"/>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5" name="直線コネクタ 744"/>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6" name="テキスト ボックス 745"/>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8" name="テキスト ボックス 747"/>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70486</xdr:rowOff>
    </xdr:from>
    <xdr:to>
      <xdr:col>85</xdr:col>
      <xdr:colOff>126364</xdr:colOff>
      <xdr:row>86</xdr:row>
      <xdr:rowOff>114300</xdr:rowOff>
    </xdr:to>
    <xdr:cxnSp macro="">
      <xdr:nvCxnSpPr>
        <xdr:cNvPr id="750" name="直線コネクタ 749"/>
        <xdr:cNvCxnSpPr/>
      </xdr:nvCxnSpPr>
      <xdr:spPr>
        <a:xfrm flipV="1">
          <a:off x="14375764" y="13146406"/>
          <a:ext cx="0" cy="1384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1" name="【児童館】&#10;有形固定資産減価償却率最小値テキスト"/>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2" name="直線コネクタ 751"/>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17163</xdr:rowOff>
    </xdr:from>
    <xdr:ext cx="405111" cy="259045"/>
    <xdr:sp macro="" textlink="">
      <xdr:nvSpPr>
        <xdr:cNvPr id="753" name="【児童館】&#10;有形固定資産減価償却率最大値テキスト"/>
        <xdr:cNvSpPr txBox="1"/>
      </xdr:nvSpPr>
      <xdr:spPr>
        <a:xfrm>
          <a:off x="14414500" y="1292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70486</xdr:rowOff>
    </xdr:from>
    <xdr:to>
      <xdr:col>86</xdr:col>
      <xdr:colOff>25400</xdr:colOff>
      <xdr:row>78</xdr:row>
      <xdr:rowOff>70486</xdr:rowOff>
    </xdr:to>
    <xdr:cxnSp macro="">
      <xdr:nvCxnSpPr>
        <xdr:cNvPr id="754" name="直線コネクタ 753"/>
        <xdr:cNvCxnSpPr/>
      </xdr:nvCxnSpPr>
      <xdr:spPr>
        <a:xfrm>
          <a:off x="14287500" y="13146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59707</xdr:rowOff>
    </xdr:from>
    <xdr:ext cx="405111" cy="259045"/>
    <xdr:sp macro="" textlink="">
      <xdr:nvSpPr>
        <xdr:cNvPr id="755" name="【児童館】&#10;有形固定資産減価償却率平均値テキスト"/>
        <xdr:cNvSpPr txBox="1"/>
      </xdr:nvSpPr>
      <xdr:spPr>
        <a:xfrm>
          <a:off x="14414500" y="13303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36830</xdr:rowOff>
    </xdr:from>
    <xdr:to>
      <xdr:col>85</xdr:col>
      <xdr:colOff>177800</xdr:colOff>
      <xdr:row>80</xdr:row>
      <xdr:rowOff>138430</xdr:rowOff>
    </xdr:to>
    <xdr:sp macro="" textlink="">
      <xdr:nvSpPr>
        <xdr:cNvPr id="756" name="フローチャート: 判断 755"/>
        <xdr:cNvSpPr/>
      </xdr:nvSpPr>
      <xdr:spPr>
        <a:xfrm>
          <a:off x="14325600" y="134480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76836</xdr:rowOff>
    </xdr:from>
    <xdr:to>
      <xdr:col>81</xdr:col>
      <xdr:colOff>101600</xdr:colOff>
      <xdr:row>81</xdr:row>
      <xdr:rowOff>6986</xdr:rowOff>
    </xdr:to>
    <xdr:sp macro="" textlink="">
      <xdr:nvSpPr>
        <xdr:cNvPr id="757" name="フローチャート: 判断 756"/>
        <xdr:cNvSpPr/>
      </xdr:nvSpPr>
      <xdr:spPr>
        <a:xfrm>
          <a:off x="13578840" y="134880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52070</xdr:rowOff>
    </xdr:from>
    <xdr:to>
      <xdr:col>76</xdr:col>
      <xdr:colOff>165100</xdr:colOff>
      <xdr:row>80</xdr:row>
      <xdr:rowOff>153670</xdr:rowOff>
    </xdr:to>
    <xdr:sp macro="" textlink="">
      <xdr:nvSpPr>
        <xdr:cNvPr id="758" name="フローチャート: 判断 757"/>
        <xdr:cNvSpPr/>
      </xdr:nvSpPr>
      <xdr:spPr>
        <a:xfrm>
          <a:off x="12804140" y="1346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57786</xdr:rowOff>
    </xdr:from>
    <xdr:to>
      <xdr:col>72</xdr:col>
      <xdr:colOff>38100</xdr:colOff>
      <xdr:row>80</xdr:row>
      <xdr:rowOff>159386</xdr:rowOff>
    </xdr:to>
    <xdr:sp macro="" textlink="">
      <xdr:nvSpPr>
        <xdr:cNvPr id="759" name="フローチャート: 判断 758"/>
        <xdr:cNvSpPr/>
      </xdr:nvSpPr>
      <xdr:spPr>
        <a:xfrm>
          <a:off x="12029440" y="1346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103505</xdr:rowOff>
    </xdr:from>
    <xdr:to>
      <xdr:col>67</xdr:col>
      <xdr:colOff>101600</xdr:colOff>
      <xdr:row>81</xdr:row>
      <xdr:rowOff>33655</xdr:rowOff>
    </xdr:to>
    <xdr:sp macro="" textlink="">
      <xdr:nvSpPr>
        <xdr:cNvPr id="760" name="フローチャート: 判断 759"/>
        <xdr:cNvSpPr/>
      </xdr:nvSpPr>
      <xdr:spPr>
        <a:xfrm>
          <a:off x="11231880" y="1351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128270</xdr:rowOff>
    </xdr:from>
    <xdr:to>
      <xdr:col>85</xdr:col>
      <xdr:colOff>177800</xdr:colOff>
      <xdr:row>84</xdr:row>
      <xdr:rowOff>58420</xdr:rowOff>
    </xdr:to>
    <xdr:sp macro="" textlink="">
      <xdr:nvSpPr>
        <xdr:cNvPr id="766" name="楕円 765"/>
        <xdr:cNvSpPr/>
      </xdr:nvSpPr>
      <xdr:spPr>
        <a:xfrm>
          <a:off x="14325600" y="140423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106697</xdr:rowOff>
    </xdr:from>
    <xdr:ext cx="405111" cy="259045"/>
    <xdr:sp macro="" textlink="">
      <xdr:nvSpPr>
        <xdr:cNvPr id="767" name="【児童館】&#10;有形固定資産減価償却率該当値テキスト"/>
        <xdr:cNvSpPr txBox="1"/>
      </xdr:nvSpPr>
      <xdr:spPr>
        <a:xfrm>
          <a:off x="14414500" y="1402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67311</xdr:rowOff>
    </xdr:from>
    <xdr:to>
      <xdr:col>81</xdr:col>
      <xdr:colOff>101600</xdr:colOff>
      <xdr:row>83</xdr:row>
      <xdr:rowOff>168911</xdr:rowOff>
    </xdr:to>
    <xdr:sp macro="" textlink="">
      <xdr:nvSpPr>
        <xdr:cNvPr id="768" name="楕円 767"/>
        <xdr:cNvSpPr/>
      </xdr:nvSpPr>
      <xdr:spPr>
        <a:xfrm>
          <a:off x="13578840" y="13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118111</xdr:rowOff>
    </xdr:from>
    <xdr:to>
      <xdr:col>85</xdr:col>
      <xdr:colOff>127000</xdr:colOff>
      <xdr:row>84</xdr:row>
      <xdr:rowOff>7620</xdr:rowOff>
    </xdr:to>
    <xdr:cxnSp macro="">
      <xdr:nvCxnSpPr>
        <xdr:cNvPr id="769" name="直線コネクタ 768"/>
        <xdr:cNvCxnSpPr/>
      </xdr:nvCxnSpPr>
      <xdr:spPr>
        <a:xfrm>
          <a:off x="13629640" y="14032231"/>
          <a:ext cx="74676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6350</xdr:rowOff>
    </xdr:from>
    <xdr:to>
      <xdr:col>76</xdr:col>
      <xdr:colOff>165100</xdr:colOff>
      <xdr:row>83</xdr:row>
      <xdr:rowOff>107950</xdr:rowOff>
    </xdr:to>
    <xdr:sp macro="" textlink="">
      <xdr:nvSpPr>
        <xdr:cNvPr id="770" name="楕円 769"/>
        <xdr:cNvSpPr/>
      </xdr:nvSpPr>
      <xdr:spPr>
        <a:xfrm>
          <a:off x="1280414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57150</xdr:rowOff>
    </xdr:from>
    <xdr:to>
      <xdr:col>81</xdr:col>
      <xdr:colOff>50800</xdr:colOff>
      <xdr:row>83</xdr:row>
      <xdr:rowOff>118111</xdr:rowOff>
    </xdr:to>
    <xdr:cxnSp macro="">
      <xdr:nvCxnSpPr>
        <xdr:cNvPr id="771" name="直線コネクタ 770"/>
        <xdr:cNvCxnSpPr/>
      </xdr:nvCxnSpPr>
      <xdr:spPr>
        <a:xfrm>
          <a:off x="12854940" y="13971270"/>
          <a:ext cx="7747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116839</xdr:rowOff>
    </xdr:from>
    <xdr:to>
      <xdr:col>72</xdr:col>
      <xdr:colOff>38100</xdr:colOff>
      <xdr:row>83</xdr:row>
      <xdr:rowOff>46989</xdr:rowOff>
    </xdr:to>
    <xdr:sp macro="" textlink="">
      <xdr:nvSpPr>
        <xdr:cNvPr id="772" name="楕円 771"/>
        <xdr:cNvSpPr/>
      </xdr:nvSpPr>
      <xdr:spPr>
        <a:xfrm>
          <a:off x="12029440" y="138633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167639</xdr:rowOff>
    </xdr:from>
    <xdr:to>
      <xdr:col>76</xdr:col>
      <xdr:colOff>114300</xdr:colOff>
      <xdr:row>83</xdr:row>
      <xdr:rowOff>57150</xdr:rowOff>
    </xdr:to>
    <xdr:cxnSp macro="">
      <xdr:nvCxnSpPr>
        <xdr:cNvPr id="773" name="直線コネクタ 772"/>
        <xdr:cNvCxnSpPr/>
      </xdr:nvCxnSpPr>
      <xdr:spPr>
        <a:xfrm>
          <a:off x="12072620" y="13914119"/>
          <a:ext cx="782320"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55880</xdr:rowOff>
    </xdr:from>
    <xdr:to>
      <xdr:col>67</xdr:col>
      <xdr:colOff>101600</xdr:colOff>
      <xdr:row>82</xdr:row>
      <xdr:rowOff>157480</xdr:rowOff>
    </xdr:to>
    <xdr:sp macro="" textlink="">
      <xdr:nvSpPr>
        <xdr:cNvPr id="774" name="楕円 773"/>
        <xdr:cNvSpPr/>
      </xdr:nvSpPr>
      <xdr:spPr>
        <a:xfrm>
          <a:off x="11231880" y="1380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106680</xdr:rowOff>
    </xdr:from>
    <xdr:to>
      <xdr:col>71</xdr:col>
      <xdr:colOff>177800</xdr:colOff>
      <xdr:row>82</xdr:row>
      <xdr:rowOff>167639</xdr:rowOff>
    </xdr:to>
    <xdr:cxnSp macro="">
      <xdr:nvCxnSpPr>
        <xdr:cNvPr id="775" name="直線コネクタ 774"/>
        <xdr:cNvCxnSpPr/>
      </xdr:nvCxnSpPr>
      <xdr:spPr>
        <a:xfrm>
          <a:off x="11282680" y="13853160"/>
          <a:ext cx="78994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23513</xdr:rowOff>
    </xdr:from>
    <xdr:ext cx="405111" cy="259045"/>
    <xdr:sp macro="" textlink="">
      <xdr:nvSpPr>
        <xdr:cNvPr id="776" name="n_1aveValue【児童館】&#10;有形固定資産減価償却率"/>
        <xdr:cNvSpPr txBox="1"/>
      </xdr:nvSpPr>
      <xdr:spPr>
        <a:xfrm>
          <a:off x="13437244" y="13267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170197</xdr:rowOff>
    </xdr:from>
    <xdr:ext cx="405111" cy="259045"/>
    <xdr:sp macro="" textlink="">
      <xdr:nvSpPr>
        <xdr:cNvPr id="777" name="n_2aveValue【児童館】&#10;有形固定資産減価償却率"/>
        <xdr:cNvSpPr txBox="1"/>
      </xdr:nvSpPr>
      <xdr:spPr>
        <a:xfrm>
          <a:off x="12675244" y="1324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4463</xdr:rowOff>
    </xdr:from>
    <xdr:ext cx="405111" cy="259045"/>
    <xdr:sp macro="" textlink="">
      <xdr:nvSpPr>
        <xdr:cNvPr id="778" name="n_3aveValue【児童館】&#10;有形固定資産減価償却率"/>
        <xdr:cNvSpPr txBox="1"/>
      </xdr:nvSpPr>
      <xdr:spPr>
        <a:xfrm>
          <a:off x="11900544" y="1324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50182</xdr:rowOff>
    </xdr:from>
    <xdr:ext cx="405111" cy="259045"/>
    <xdr:sp macro="" textlink="">
      <xdr:nvSpPr>
        <xdr:cNvPr id="779" name="n_4aveValue【児童館】&#10;有形固定資産減価償却率"/>
        <xdr:cNvSpPr txBox="1"/>
      </xdr:nvSpPr>
      <xdr:spPr>
        <a:xfrm>
          <a:off x="11102984" y="1329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160038</xdr:rowOff>
    </xdr:from>
    <xdr:ext cx="405111" cy="259045"/>
    <xdr:sp macro="" textlink="">
      <xdr:nvSpPr>
        <xdr:cNvPr id="780" name="n_1mainValue【児童館】&#10;有形固定資産減価償却率"/>
        <xdr:cNvSpPr txBox="1"/>
      </xdr:nvSpPr>
      <xdr:spPr>
        <a:xfrm>
          <a:off x="13437244" y="1407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99077</xdr:rowOff>
    </xdr:from>
    <xdr:ext cx="405111" cy="259045"/>
    <xdr:sp macro="" textlink="">
      <xdr:nvSpPr>
        <xdr:cNvPr id="781" name="n_2mainValue【児童館】&#10;有形固定資産減価償却率"/>
        <xdr:cNvSpPr txBox="1"/>
      </xdr:nvSpPr>
      <xdr:spPr>
        <a:xfrm>
          <a:off x="1267524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38116</xdr:rowOff>
    </xdr:from>
    <xdr:ext cx="405111" cy="259045"/>
    <xdr:sp macro="" textlink="">
      <xdr:nvSpPr>
        <xdr:cNvPr id="782" name="n_3mainValue【児童館】&#10;有形固定資産減価償却率"/>
        <xdr:cNvSpPr txBox="1"/>
      </xdr:nvSpPr>
      <xdr:spPr>
        <a:xfrm>
          <a:off x="11900544" y="13952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148607</xdr:rowOff>
    </xdr:from>
    <xdr:ext cx="405111" cy="259045"/>
    <xdr:sp macro="" textlink="">
      <xdr:nvSpPr>
        <xdr:cNvPr id="783" name="n_4mainValue【児童館】&#10;有形固定資産減価償却率"/>
        <xdr:cNvSpPr txBox="1"/>
      </xdr:nvSpPr>
      <xdr:spPr>
        <a:xfrm>
          <a:off x="1110298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60961</xdr:rowOff>
    </xdr:from>
    <xdr:to>
      <xdr:col>116</xdr:col>
      <xdr:colOff>62864</xdr:colOff>
      <xdr:row>85</xdr:row>
      <xdr:rowOff>140970</xdr:rowOff>
    </xdr:to>
    <xdr:cxnSp macro="">
      <xdr:nvCxnSpPr>
        <xdr:cNvPr id="805" name="直線コネクタ 804"/>
        <xdr:cNvCxnSpPr/>
      </xdr:nvCxnSpPr>
      <xdr:spPr>
        <a:xfrm flipV="1">
          <a:off x="19509104" y="13136881"/>
          <a:ext cx="0" cy="1253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6" name="【児童館】&#10;一人当たり面積最小値テキスト"/>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07" name="直線コネクタ 806"/>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7638</xdr:rowOff>
    </xdr:from>
    <xdr:ext cx="469744" cy="259045"/>
    <xdr:sp macro="" textlink="">
      <xdr:nvSpPr>
        <xdr:cNvPr id="808" name="【児童館】&#10;一人当たり面積最大値テキスト"/>
        <xdr:cNvSpPr txBox="1"/>
      </xdr:nvSpPr>
      <xdr:spPr>
        <a:xfrm>
          <a:off x="1954784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60961</xdr:rowOff>
    </xdr:from>
    <xdr:to>
      <xdr:col>116</xdr:col>
      <xdr:colOff>152400</xdr:colOff>
      <xdr:row>78</xdr:row>
      <xdr:rowOff>60961</xdr:rowOff>
    </xdr:to>
    <xdr:cxnSp macro="">
      <xdr:nvCxnSpPr>
        <xdr:cNvPr id="809" name="直線コネクタ 808"/>
        <xdr:cNvCxnSpPr/>
      </xdr:nvCxnSpPr>
      <xdr:spPr>
        <a:xfrm>
          <a:off x="1944370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170197</xdr:rowOff>
    </xdr:from>
    <xdr:ext cx="469744" cy="259045"/>
    <xdr:sp macro="" textlink="">
      <xdr:nvSpPr>
        <xdr:cNvPr id="810" name="【児童館】&#10;一人当たり面積平均値テキスト"/>
        <xdr:cNvSpPr txBox="1"/>
      </xdr:nvSpPr>
      <xdr:spPr>
        <a:xfrm>
          <a:off x="19547840" y="13749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811" name="フローチャート: 判断 810"/>
        <xdr:cNvSpPr/>
      </xdr:nvSpPr>
      <xdr:spPr>
        <a:xfrm>
          <a:off x="1945894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2" name="フローチャート: 判断 811"/>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813" name="フローチャート: 判断 812"/>
        <xdr:cNvSpPr/>
      </xdr:nvSpPr>
      <xdr:spPr>
        <a:xfrm>
          <a:off x="1793748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814" name="フローチャート: 判断 813"/>
        <xdr:cNvSpPr/>
      </xdr:nvSpPr>
      <xdr:spPr>
        <a:xfrm>
          <a:off x="171627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15" name="フローチャート: 判断 814"/>
        <xdr:cNvSpPr/>
      </xdr:nvSpPr>
      <xdr:spPr>
        <a:xfrm>
          <a:off x="1638808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821" name="楕円 820"/>
        <xdr:cNvSpPr/>
      </xdr:nvSpPr>
      <xdr:spPr>
        <a:xfrm>
          <a:off x="1945894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822" name="【児童館】&#10;一人当たり面積該当値テキスト"/>
        <xdr:cNvSpPr txBox="1"/>
      </xdr:nvSpPr>
      <xdr:spPr>
        <a:xfrm>
          <a:off x="19547840"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823" name="楕円 822"/>
        <xdr:cNvSpPr/>
      </xdr:nvSpPr>
      <xdr:spPr>
        <a:xfrm>
          <a:off x="1873504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129539</xdr:rowOff>
    </xdr:to>
    <xdr:cxnSp macro="">
      <xdr:nvCxnSpPr>
        <xdr:cNvPr id="824" name="直線コネクタ 823"/>
        <xdr:cNvCxnSpPr/>
      </xdr:nvCxnSpPr>
      <xdr:spPr>
        <a:xfrm>
          <a:off x="18778220" y="1421129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825" name="楕円 824"/>
        <xdr:cNvSpPr/>
      </xdr:nvSpPr>
      <xdr:spPr>
        <a:xfrm>
          <a:off x="179374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129539</xdr:rowOff>
    </xdr:to>
    <xdr:cxnSp macro="">
      <xdr:nvCxnSpPr>
        <xdr:cNvPr id="826" name="直線コネクタ 825"/>
        <xdr:cNvCxnSpPr/>
      </xdr:nvCxnSpPr>
      <xdr:spPr>
        <a:xfrm>
          <a:off x="17988280" y="1421129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78739</xdr:rowOff>
    </xdr:from>
    <xdr:to>
      <xdr:col>102</xdr:col>
      <xdr:colOff>165100</xdr:colOff>
      <xdr:row>85</xdr:row>
      <xdr:rowOff>8889</xdr:rowOff>
    </xdr:to>
    <xdr:sp macro="" textlink="">
      <xdr:nvSpPr>
        <xdr:cNvPr id="827" name="楕円 826"/>
        <xdr:cNvSpPr/>
      </xdr:nvSpPr>
      <xdr:spPr>
        <a:xfrm>
          <a:off x="171627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129539</xdr:rowOff>
    </xdr:to>
    <xdr:cxnSp macro="">
      <xdr:nvCxnSpPr>
        <xdr:cNvPr id="828" name="直線コネクタ 827"/>
        <xdr:cNvCxnSpPr/>
      </xdr:nvCxnSpPr>
      <xdr:spPr>
        <a:xfrm>
          <a:off x="17213580" y="1421129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829" name="楕円 828"/>
        <xdr:cNvSpPr/>
      </xdr:nvSpPr>
      <xdr:spPr>
        <a:xfrm>
          <a:off x="1638808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129539</xdr:rowOff>
    </xdr:from>
    <xdr:to>
      <xdr:col>102</xdr:col>
      <xdr:colOff>114300</xdr:colOff>
      <xdr:row>84</xdr:row>
      <xdr:rowOff>129539</xdr:rowOff>
    </xdr:to>
    <xdr:cxnSp macro="">
      <xdr:nvCxnSpPr>
        <xdr:cNvPr id="830" name="直線コネクタ 829"/>
        <xdr:cNvCxnSpPr/>
      </xdr:nvCxnSpPr>
      <xdr:spPr>
        <a:xfrm>
          <a:off x="16431260" y="1421129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31" name="n_1aveValue【児童館】&#10;一人当たり面積"/>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832" name="n_2aveValue【児童館】&#10;一人当たり面積"/>
        <xdr:cNvSpPr txBox="1"/>
      </xdr:nvSpPr>
      <xdr:spPr>
        <a:xfrm>
          <a:off x="177762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833" name="n_3aveValue【児童館】&#10;一人当たり面積"/>
        <xdr:cNvSpPr txBox="1"/>
      </xdr:nvSpPr>
      <xdr:spPr>
        <a:xfrm>
          <a:off x="170015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34" name="n_4aveValue【児童館】&#10;一人当たり面積"/>
        <xdr:cNvSpPr txBox="1"/>
      </xdr:nvSpPr>
      <xdr:spPr>
        <a:xfrm>
          <a:off x="162268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xdr:rowOff>
    </xdr:from>
    <xdr:ext cx="469744" cy="259045"/>
    <xdr:sp macro="" textlink="">
      <xdr:nvSpPr>
        <xdr:cNvPr id="835" name="n_1mainValue【児童館】&#10;一人当たり面積"/>
        <xdr:cNvSpPr txBox="1"/>
      </xdr:nvSpPr>
      <xdr:spPr>
        <a:xfrm>
          <a:off x="185611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xdr:rowOff>
    </xdr:from>
    <xdr:ext cx="469744" cy="259045"/>
    <xdr:sp macro="" textlink="">
      <xdr:nvSpPr>
        <xdr:cNvPr id="836" name="n_2mainValue【児童館】&#10;一人当たり面積"/>
        <xdr:cNvSpPr txBox="1"/>
      </xdr:nvSpPr>
      <xdr:spPr>
        <a:xfrm>
          <a:off x="177762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xdr:rowOff>
    </xdr:from>
    <xdr:ext cx="469744" cy="259045"/>
    <xdr:sp macro="" textlink="">
      <xdr:nvSpPr>
        <xdr:cNvPr id="837" name="n_3mainValue【児童館】&#10;一人当たり面積"/>
        <xdr:cNvSpPr txBox="1"/>
      </xdr:nvSpPr>
      <xdr:spPr>
        <a:xfrm>
          <a:off x="170015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38" name="n_4mainValue【児童館】&#10;一人当たり面積"/>
        <xdr:cNvSpPr txBox="1"/>
      </xdr:nvSpPr>
      <xdr:spPr>
        <a:xfrm>
          <a:off x="162268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50" name="直線コネクタ 849"/>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1" name="テキスト ボックス 850"/>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2" name="直線コネクタ 851"/>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3" name="テキスト ボックス 852"/>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4" name="直線コネクタ 853"/>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5" name="テキスト ボックス 854"/>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6" name="直線コネクタ 855"/>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7" name="テキスト ボックス 856"/>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9" name="テキスト ボックス 858"/>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165354</xdr:rowOff>
    </xdr:from>
    <xdr:to>
      <xdr:col>85</xdr:col>
      <xdr:colOff>126364</xdr:colOff>
      <xdr:row>108</xdr:row>
      <xdr:rowOff>62485</xdr:rowOff>
    </xdr:to>
    <xdr:cxnSp macro="">
      <xdr:nvCxnSpPr>
        <xdr:cNvPr id="861" name="直線コネクタ 860"/>
        <xdr:cNvCxnSpPr/>
      </xdr:nvCxnSpPr>
      <xdr:spPr>
        <a:xfrm flipV="1">
          <a:off x="14375764" y="16761714"/>
          <a:ext cx="0" cy="1405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66312</xdr:rowOff>
    </xdr:from>
    <xdr:ext cx="405111" cy="259045"/>
    <xdr:sp macro="" textlink="">
      <xdr:nvSpPr>
        <xdr:cNvPr id="862" name="【公民館】&#10;有形固定資産減価償却率最小値テキスト"/>
        <xdr:cNvSpPr txBox="1"/>
      </xdr:nvSpPr>
      <xdr:spPr>
        <a:xfrm>
          <a:off x="14414500" y="181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62485</xdr:rowOff>
    </xdr:from>
    <xdr:to>
      <xdr:col>86</xdr:col>
      <xdr:colOff>25400</xdr:colOff>
      <xdr:row>108</xdr:row>
      <xdr:rowOff>62485</xdr:rowOff>
    </xdr:to>
    <xdr:cxnSp macro="">
      <xdr:nvCxnSpPr>
        <xdr:cNvPr id="863" name="直線コネクタ 862"/>
        <xdr:cNvCxnSpPr/>
      </xdr:nvCxnSpPr>
      <xdr:spPr>
        <a:xfrm>
          <a:off x="14287500" y="18167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112031</xdr:rowOff>
    </xdr:from>
    <xdr:ext cx="405111" cy="259045"/>
    <xdr:sp macro="" textlink="">
      <xdr:nvSpPr>
        <xdr:cNvPr id="864" name="【公民館】&#10;有形固定資産減価償却率最大値テキスト"/>
        <xdr:cNvSpPr txBox="1"/>
      </xdr:nvSpPr>
      <xdr:spPr>
        <a:xfrm>
          <a:off x="14414500" y="16540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165354</xdr:rowOff>
    </xdr:from>
    <xdr:to>
      <xdr:col>86</xdr:col>
      <xdr:colOff>25400</xdr:colOff>
      <xdr:row>99</xdr:row>
      <xdr:rowOff>165354</xdr:rowOff>
    </xdr:to>
    <xdr:cxnSp macro="">
      <xdr:nvCxnSpPr>
        <xdr:cNvPr id="865" name="直線コネクタ 864"/>
        <xdr:cNvCxnSpPr/>
      </xdr:nvCxnSpPr>
      <xdr:spPr>
        <a:xfrm>
          <a:off x="14287500" y="16761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98569</xdr:rowOff>
    </xdr:from>
    <xdr:ext cx="405111" cy="259045"/>
    <xdr:sp macro="" textlink="">
      <xdr:nvSpPr>
        <xdr:cNvPr id="866" name="【公民館】&#10;有形固定資産減価償却率平均値テキスト"/>
        <xdr:cNvSpPr txBox="1"/>
      </xdr:nvSpPr>
      <xdr:spPr>
        <a:xfrm>
          <a:off x="14414500" y="170302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75692</xdr:rowOff>
    </xdr:from>
    <xdr:to>
      <xdr:col>85</xdr:col>
      <xdr:colOff>177800</xdr:colOff>
      <xdr:row>103</xdr:row>
      <xdr:rowOff>5842</xdr:rowOff>
    </xdr:to>
    <xdr:sp macro="" textlink="">
      <xdr:nvSpPr>
        <xdr:cNvPr id="867" name="フローチャート: 判断 866"/>
        <xdr:cNvSpPr/>
      </xdr:nvSpPr>
      <xdr:spPr>
        <a:xfrm>
          <a:off x="14325600" y="1717497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36830</xdr:rowOff>
    </xdr:from>
    <xdr:to>
      <xdr:col>81</xdr:col>
      <xdr:colOff>101600</xdr:colOff>
      <xdr:row>102</xdr:row>
      <xdr:rowOff>138430</xdr:rowOff>
    </xdr:to>
    <xdr:sp macro="" textlink="">
      <xdr:nvSpPr>
        <xdr:cNvPr id="868" name="フローチャート: 判断 867"/>
        <xdr:cNvSpPr/>
      </xdr:nvSpPr>
      <xdr:spPr>
        <a:xfrm>
          <a:off x="13578840" y="1713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41402</xdr:rowOff>
    </xdr:from>
    <xdr:to>
      <xdr:col>76</xdr:col>
      <xdr:colOff>165100</xdr:colOff>
      <xdr:row>102</xdr:row>
      <xdr:rowOff>143002</xdr:rowOff>
    </xdr:to>
    <xdr:sp macro="" textlink="">
      <xdr:nvSpPr>
        <xdr:cNvPr id="869" name="フローチャート: 判断 868"/>
        <xdr:cNvSpPr/>
      </xdr:nvSpPr>
      <xdr:spPr>
        <a:xfrm>
          <a:off x="12804140" y="1714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64263</xdr:rowOff>
    </xdr:from>
    <xdr:to>
      <xdr:col>72</xdr:col>
      <xdr:colOff>38100</xdr:colOff>
      <xdr:row>102</xdr:row>
      <xdr:rowOff>165863</xdr:rowOff>
    </xdr:to>
    <xdr:sp macro="" textlink="">
      <xdr:nvSpPr>
        <xdr:cNvPr id="870" name="フローチャート: 判断 869"/>
        <xdr:cNvSpPr/>
      </xdr:nvSpPr>
      <xdr:spPr>
        <a:xfrm>
          <a:off x="12029440" y="171635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32258</xdr:rowOff>
    </xdr:from>
    <xdr:to>
      <xdr:col>67</xdr:col>
      <xdr:colOff>101600</xdr:colOff>
      <xdr:row>102</xdr:row>
      <xdr:rowOff>133858</xdr:rowOff>
    </xdr:to>
    <xdr:sp macro="" textlink="">
      <xdr:nvSpPr>
        <xdr:cNvPr id="871" name="フローチャート: 判断 870"/>
        <xdr:cNvSpPr/>
      </xdr:nvSpPr>
      <xdr:spPr>
        <a:xfrm>
          <a:off x="11231880" y="1713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84837</xdr:rowOff>
    </xdr:from>
    <xdr:to>
      <xdr:col>85</xdr:col>
      <xdr:colOff>177800</xdr:colOff>
      <xdr:row>103</xdr:row>
      <xdr:rowOff>14987</xdr:rowOff>
    </xdr:to>
    <xdr:sp macro="" textlink="">
      <xdr:nvSpPr>
        <xdr:cNvPr id="877" name="楕円 876"/>
        <xdr:cNvSpPr/>
      </xdr:nvSpPr>
      <xdr:spPr>
        <a:xfrm>
          <a:off x="14325600" y="1718411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63264</xdr:rowOff>
    </xdr:from>
    <xdr:ext cx="405111" cy="259045"/>
    <xdr:sp macro="" textlink="">
      <xdr:nvSpPr>
        <xdr:cNvPr id="878" name="【公民館】&#10;有形固定資産減価償却率該当値テキスト"/>
        <xdr:cNvSpPr txBox="1"/>
      </xdr:nvSpPr>
      <xdr:spPr>
        <a:xfrm>
          <a:off x="14414500" y="1716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48261</xdr:rowOff>
    </xdr:from>
    <xdr:to>
      <xdr:col>81</xdr:col>
      <xdr:colOff>101600</xdr:colOff>
      <xdr:row>102</xdr:row>
      <xdr:rowOff>149861</xdr:rowOff>
    </xdr:to>
    <xdr:sp macro="" textlink="">
      <xdr:nvSpPr>
        <xdr:cNvPr id="879" name="楕円 878"/>
        <xdr:cNvSpPr/>
      </xdr:nvSpPr>
      <xdr:spPr>
        <a:xfrm>
          <a:off x="13578840" y="1714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99061</xdr:rowOff>
    </xdr:from>
    <xdr:to>
      <xdr:col>85</xdr:col>
      <xdr:colOff>127000</xdr:colOff>
      <xdr:row>102</xdr:row>
      <xdr:rowOff>135637</xdr:rowOff>
    </xdr:to>
    <xdr:cxnSp macro="">
      <xdr:nvCxnSpPr>
        <xdr:cNvPr id="880" name="直線コネクタ 879"/>
        <xdr:cNvCxnSpPr/>
      </xdr:nvCxnSpPr>
      <xdr:spPr>
        <a:xfrm>
          <a:off x="13629640" y="17198341"/>
          <a:ext cx="7467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34544</xdr:rowOff>
    </xdr:from>
    <xdr:to>
      <xdr:col>76</xdr:col>
      <xdr:colOff>165100</xdr:colOff>
      <xdr:row>102</xdr:row>
      <xdr:rowOff>136144</xdr:rowOff>
    </xdr:to>
    <xdr:sp macro="" textlink="">
      <xdr:nvSpPr>
        <xdr:cNvPr id="881" name="楕円 880"/>
        <xdr:cNvSpPr/>
      </xdr:nvSpPr>
      <xdr:spPr>
        <a:xfrm>
          <a:off x="12804140" y="1713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85344</xdr:rowOff>
    </xdr:from>
    <xdr:to>
      <xdr:col>81</xdr:col>
      <xdr:colOff>50800</xdr:colOff>
      <xdr:row>102</xdr:row>
      <xdr:rowOff>99061</xdr:rowOff>
    </xdr:to>
    <xdr:cxnSp macro="">
      <xdr:nvCxnSpPr>
        <xdr:cNvPr id="882" name="直線コネクタ 881"/>
        <xdr:cNvCxnSpPr/>
      </xdr:nvCxnSpPr>
      <xdr:spPr>
        <a:xfrm>
          <a:off x="12854940" y="17184624"/>
          <a:ext cx="7747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93980</xdr:rowOff>
    </xdr:from>
    <xdr:to>
      <xdr:col>72</xdr:col>
      <xdr:colOff>38100</xdr:colOff>
      <xdr:row>103</xdr:row>
      <xdr:rowOff>24130</xdr:rowOff>
    </xdr:to>
    <xdr:sp macro="" textlink="">
      <xdr:nvSpPr>
        <xdr:cNvPr id="883" name="楕円 882"/>
        <xdr:cNvSpPr/>
      </xdr:nvSpPr>
      <xdr:spPr>
        <a:xfrm>
          <a:off x="12029440" y="17193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85344</xdr:rowOff>
    </xdr:from>
    <xdr:to>
      <xdr:col>76</xdr:col>
      <xdr:colOff>114300</xdr:colOff>
      <xdr:row>102</xdr:row>
      <xdr:rowOff>144780</xdr:rowOff>
    </xdr:to>
    <xdr:cxnSp macro="">
      <xdr:nvCxnSpPr>
        <xdr:cNvPr id="884" name="直線コネクタ 883"/>
        <xdr:cNvCxnSpPr/>
      </xdr:nvCxnSpPr>
      <xdr:spPr>
        <a:xfrm flipV="1">
          <a:off x="12072620" y="17184624"/>
          <a:ext cx="7823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55118</xdr:rowOff>
    </xdr:from>
    <xdr:to>
      <xdr:col>67</xdr:col>
      <xdr:colOff>101600</xdr:colOff>
      <xdr:row>102</xdr:row>
      <xdr:rowOff>156718</xdr:rowOff>
    </xdr:to>
    <xdr:sp macro="" textlink="">
      <xdr:nvSpPr>
        <xdr:cNvPr id="885" name="楕円 884"/>
        <xdr:cNvSpPr/>
      </xdr:nvSpPr>
      <xdr:spPr>
        <a:xfrm>
          <a:off x="11231880" y="1715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105918</xdr:rowOff>
    </xdr:from>
    <xdr:to>
      <xdr:col>71</xdr:col>
      <xdr:colOff>177800</xdr:colOff>
      <xdr:row>102</xdr:row>
      <xdr:rowOff>144780</xdr:rowOff>
    </xdr:to>
    <xdr:cxnSp macro="">
      <xdr:nvCxnSpPr>
        <xdr:cNvPr id="886" name="直線コネクタ 885"/>
        <xdr:cNvCxnSpPr/>
      </xdr:nvCxnSpPr>
      <xdr:spPr>
        <a:xfrm>
          <a:off x="11282680" y="17205198"/>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154957</xdr:rowOff>
    </xdr:from>
    <xdr:ext cx="405111" cy="259045"/>
    <xdr:sp macro="" textlink="">
      <xdr:nvSpPr>
        <xdr:cNvPr id="887" name="n_1aveValue【公民館】&#10;有形固定資産減価償却率"/>
        <xdr:cNvSpPr txBox="1"/>
      </xdr:nvSpPr>
      <xdr:spPr>
        <a:xfrm>
          <a:off x="1343724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134129</xdr:rowOff>
    </xdr:from>
    <xdr:ext cx="405111" cy="259045"/>
    <xdr:sp macro="" textlink="">
      <xdr:nvSpPr>
        <xdr:cNvPr id="888" name="n_2aveValue【公民館】&#10;有形固定資産減価償却率"/>
        <xdr:cNvSpPr txBox="1"/>
      </xdr:nvSpPr>
      <xdr:spPr>
        <a:xfrm>
          <a:off x="12675244" y="1723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10940</xdr:rowOff>
    </xdr:from>
    <xdr:ext cx="405111" cy="259045"/>
    <xdr:sp macro="" textlink="">
      <xdr:nvSpPr>
        <xdr:cNvPr id="889" name="n_3aveValue【公民館】&#10;有形固定資産減価償却率"/>
        <xdr:cNvSpPr txBox="1"/>
      </xdr:nvSpPr>
      <xdr:spPr>
        <a:xfrm>
          <a:off x="11900544" y="1694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150385</xdr:rowOff>
    </xdr:from>
    <xdr:ext cx="405111" cy="259045"/>
    <xdr:sp macro="" textlink="">
      <xdr:nvSpPr>
        <xdr:cNvPr id="890" name="n_4aveValue【公民館】&#10;有形固定資産減価償却率"/>
        <xdr:cNvSpPr txBox="1"/>
      </xdr:nvSpPr>
      <xdr:spPr>
        <a:xfrm>
          <a:off x="11102984" y="1691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140988</xdr:rowOff>
    </xdr:from>
    <xdr:ext cx="405111" cy="259045"/>
    <xdr:sp macro="" textlink="">
      <xdr:nvSpPr>
        <xdr:cNvPr id="891" name="n_1mainValue【公民館】&#10;有形固定資産減価償却率"/>
        <xdr:cNvSpPr txBox="1"/>
      </xdr:nvSpPr>
      <xdr:spPr>
        <a:xfrm>
          <a:off x="13437244" y="17240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152671</xdr:rowOff>
    </xdr:from>
    <xdr:ext cx="405111" cy="259045"/>
    <xdr:sp macro="" textlink="">
      <xdr:nvSpPr>
        <xdr:cNvPr id="892" name="n_2mainValue【公民館】&#10;有形固定資産減価償却率"/>
        <xdr:cNvSpPr txBox="1"/>
      </xdr:nvSpPr>
      <xdr:spPr>
        <a:xfrm>
          <a:off x="12675244" y="1691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15257</xdr:rowOff>
    </xdr:from>
    <xdr:ext cx="405111" cy="259045"/>
    <xdr:sp macro="" textlink="">
      <xdr:nvSpPr>
        <xdr:cNvPr id="893" name="n_3mainValue【公民館】&#10;有形固定資産減価償却率"/>
        <xdr:cNvSpPr txBox="1"/>
      </xdr:nvSpPr>
      <xdr:spPr>
        <a:xfrm>
          <a:off x="11900544" y="1728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147845</xdr:rowOff>
    </xdr:from>
    <xdr:ext cx="405111" cy="259045"/>
    <xdr:sp macro="" textlink="">
      <xdr:nvSpPr>
        <xdr:cNvPr id="894" name="n_4mainValue【公民館】&#10;有形固定資産減価償却率"/>
        <xdr:cNvSpPr txBox="1"/>
      </xdr:nvSpPr>
      <xdr:spPr>
        <a:xfrm>
          <a:off x="11102984" y="17247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5" name="直線コネクタ 904"/>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6" name="テキスト ボックス 905"/>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7" name="直線コネクタ 906"/>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8" name="テキスト ボックス 907"/>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9" name="直線コネクタ 908"/>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0" name="テキスト ボックス 909"/>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1" name="直線コネクタ 910"/>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2" name="テキスト ボックス 911"/>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3" name="直線コネクタ 912"/>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4" name="テキスト ボックス 913"/>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5"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85344</xdr:rowOff>
    </xdr:from>
    <xdr:to>
      <xdr:col>116</xdr:col>
      <xdr:colOff>62864</xdr:colOff>
      <xdr:row>108</xdr:row>
      <xdr:rowOff>25908</xdr:rowOff>
    </xdr:to>
    <xdr:cxnSp macro="">
      <xdr:nvCxnSpPr>
        <xdr:cNvPr id="916" name="直線コネクタ 915"/>
        <xdr:cNvCxnSpPr/>
      </xdr:nvCxnSpPr>
      <xdr:spPr>
        <a:xfrm flipV="1">
          <a:off x="19509104" y="16849344"/>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17" name="【公民館】&#10;一人当たり面積最小値テキスト"/>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18" name="直線コネクタ 917"/>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32021</xdr:rowOff>
    </xdr:from>
    <xdr:ext cx="469744" cy="259045"/>
    <xdr:sp macro="" textlink="">
      <xdr:nvSpPr>
        <xdr:cNvPr id="919" name="【公民館】&#10;一人当たり面積最大値テキスト"/>
        <xdr:cNvSpPr txBox="1"/>
      </xdr:nvSpPr>
      <xdr:spPr>
        <a:xfrm>
          <a:off x="19547840" y="16628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85344</xdr:rowOff>
    </xdr:from>
    <xdr:to>
      <xdr:col>116</xdr:col>
      <xdr:colOff>152400</xdr:colOff>
      <xdr:row>100</xdr:row>
      <xdr:rowOff>85344</xdr:rowOff>
    </xdr:to>
    <xdr:cxnSp macro="">
      <xdr:nvCxnSpPr>
        <xdr:cNvPr id="920" name="直線コネクタ 919"/>
        <xdr:cNvCxnSpPr/>
      </xdr:nvCxnSpPr>
      <xdr:spPr>
        <a:xfrm>
          <a:off x="19443700" y="168493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83838</xdr:rowOff>
    </xdr:from>
    <xdr:ext cx="469744" cy="259045"/>
    <xdr:sp macro="" textlink="">
      <xdr:nvSpPr>
        <xdr:cNvPr id="921" name="【公民館】&#10;一人当たり面積平均値テキスト"/>
        <xdr:cNvSpPr txBox="1"/>
      </xdr:nvSpPr>
      <xdr:spPr>
        <a:xfrm>
          <a:off x="19547840" y="17686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922" name="フローチャート: 判断 921"/>
        <xdr:cNvSpPr/>
      </xdr:nvSpPr>
      <xdr:spPr>
        <a:xfrm>
          <a:off x="19458940" y="177076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3" name="フローチャート: 判断 922"/>
        <xdr:cNvSpPr/>
      </xdr:nvSpPr>
      <xdr:spPr>
        <a:xfrm>
          <a:off x="1873504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68835</xdr:rowOff>
    </xdr:from>
    <xdr:to>
      <xdr:col>107</xdr:col>
      <xdr:colOff>101600</xdr:colOff>
      <xdr:row>105</xdr:row>
      <xdr:rowOff>170435</xdr:rowOff>
    </xdr:to>
    <xdr:sp macro="" textlink="">
      <xdr:nvSpPr>
        <xdr:cNvPr id="924" name="フローチャート: 判断 923"/>
        <xdr:cNvSpPr/>
      </xdr:nvSpPr>
      <xdr:spPr>
        <a:xfrm>
          <a:off x="1793748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925" name="フローチャート: 判断 924"/>
        <xdr:cNvSpPr/>
      </xdr:nvSpPr>
      <xdr:spPr>
        <a:xfrm>
          <a:off x="17162780" y="1768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32258</xdr:rowOff>
    </xdr:from>
    <xdr:to>
      <xdr:col>98</xdr:col>
      <xdr:colOff>38100</xdr:colOff>
      <xdr:row>105</xdr:row>
      <xdr:rowOff>133858</xdr:rowOff>
    </xdr:to>
    <xdr:sp macro="" textlink="">
      <xdr:nvSpPr>
        <xdr:cNvPr id="926" name="フローチャート: 判断 925"/>
        <xdr:cNvSpPr/>
      </xdr:nvSpPr>
      <xdr:spPr>
        <a:xfrm>
          <a:off x="16388080" y="176344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7" name="テキスト ボックス 926"/>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8" name="テキスト ボックス 927"/>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9" name="テキスト ボックス 928"/>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0" name="テキスト ボックス 929"/>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1" name="テキスト ボックス 930"/>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141987</xdr:rowOff>
    </xdr:from>
    <xdr:to>
      <xdr:col>116</xdr:col>
      <xdr:colOff>114300</xdr:colOff>
      <xdr:row>102</xdr:row>
      <xdr:rowOff>72137</xdr:rowOff>
    </xdr:to>
    <xdr:sp macro="" textlink="">
      <xdr:nvSpPr>
        <xdr:cNvPr id="932" name="楕円 931"/>
        <xdr:cNvSpPr/>
      </xdr:nvSpPr>
      <xdr:spPr>
        <a:xfrm>
          <a:off x="19458940" y="170736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164864</xdr:rowOff>
    </xdr:from>
    <xdr:ext cx="469744" cy="259045"/>
    <xdr:sp macro="" textlink="">
      <xdr:nvSpPr>
        <xdr:cNvPr id="933" name="【公民館】&#10;一人当たり面積該当値テキスト"/>
        <xdr:cNvSpPr txBox="1"/>
      </xdr:nvSpPr>
      <xdr:spPr>
        <a:xfrm>
          <a:off x="19547840" y="1692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151130</xdr:rowOff>
    </xdr:from>
    <xdr:to>
      <xdr:col>112</xdr:col>
      <xdr:colOff>38100</xdr:colOff>
      <xdr:row>102</xdr:row>
      <xdr:rowOff>81280</xdr:rowOff>
    </xdr:to>
    <xdr:sp macro="" textlink="">
      <xdr:nvSpPr>
        <xdr:cNvPr id="934" name="楕円 933"/>
        <xdr:cNvSpPr/>
      </xdr:nvSpPr>
      <xdr:spPr>
        <a:xfrm>
          <a:off x="18735040" y="17082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21337</xdr:rowOff>
    </xdr:from>
    <xdr:to>
      <xdr:col>116</xdr:col>
      <xdr:colOff>63500</xdr:colOff>
      <xdr:row>102</xdr:row>
      <xdr:rowOff>30480</xdr:rowOff>
    </xdr:to>
    <xdr:cxnSp macro="">
      <xdr:nvCxnSpPr>
        <xdr:cNvPr id="935" name="直線コネクタ 934"/>
        <xdr:cNvCxnSpPr/>
      </xdr:nvCxnSpPr>
      <xdr:spPr>
        <a:xfrm flipV="1">
          <a:off x="18778220" y="17120617"/>
          <a:ext cx="7315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155702</xdr:rowOff>
    </xdr:from>
    <xdr:to>
      <xdr:col>107</xdr:col>
      <xdr:colOff>101600</xdr:colOff>
      <xdr:row>102</xdr:row>
      <xdr:rowOff>85852</xdr:rowOff>
    </xdr:to>
    <xdr:sp macro="" textlink="">
      <xdr:nvSpPr>
        <xdr:cNvPr id="936" name="楕円 935"/>
        <xdr:cNvSpPr/>
      </xdr:nvSpPr>
      <xdr:spPr>
        <a:xfrm>
          <a:off x="17937480" y="17087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30480</xdr:rowOff>
    </xdr:from>
    <xdr:to>
      <xdr:col>111</xdr:col>
      <xdr:colOff>177800</xdr:colOff>
      <xdr:row>102</xdr:row>
      <xdr:rowOff>35052</xdr:rowOff>
    </xdr:to>
    <xdr:cxnSp macro="">
      <xdr:nvCxnSpPr>
        <xdr:cNvPr id="937" name="直線コネクタ 936"/>
        <xdr:cNvCxnSpPr/>
      </xdr:nvCxnSpPr>
      <xdr:spPr>
        <a:xfrm flipV="1">
          <a:off x="17988280" y="1712976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29972</xdr:rowOff>
    </xdr:from>
    <xdr:to>
      <xdr:col>102</xdr:col>
      <xdr:colOff>165100</xdr:colOff>
      <xdr:row>102</xdr:row>
      <xdr:rowOff>131572</xdr:rowOff>
    </xdr:to>
    <xdr:sp macro="" textlink="">
      <xdr:nvSpPr>
        <xdr:cNvPr id="938" name="楕円 937"/>
        <xdr:cNvSpPr/>
      </xdr:nvSpPr>
      <xdr:spPr>
        <a:xfrm>
          <a:off x="17162780" y="1712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35052</xdr:rowOff>
    </xdr:from>
    <xdr:to>
      <xdr:col>107</xdr:col>
      <xdr:colOff>50800</xdr:colOff>
      <xdr:row>102</xdr:row>
      <xdr:rowOff>80772</xdr:rowOff>
    </xdr:to>
    <xdr:cxnSp macro="">
      <xdr:nvCxnSpPr>
        <xdr:cNvPr id="939" name="直線コネクタ 938"/>
        <xdr:cNvCxnSpPr/>
      </xdr:nvCxnSpPr>
      <xdr:spPr>
        <a:xfrm flipV="1">
          <a:off x="17213580" y="17134332"/>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39115</xdr:rowOff>
    </xdr:from>
    <xdr:to>
      <xdr:col>98</xdr:col>
      <xdr:colOff>38100</xdr:colOff>
      <xdr:row>102</xdr:row>
      <xdr:rowOff>140715</xdr:rowOff>
    </xdr:to>
    <xdr:sp macro="" textlink="">
      <xdr:nvSpPr>
        <xdr:cNvPr id="940" name="楕円 939"/>
        <xdr:cNvSpPr/>
      </xdr:nvSpPr>
      <xdr:spPr>
        <a:xfrm>
          <a:off x="16388080" y="171383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80772</xdr:rowOff>
    </xdr:from>
    <xdr:to>
      <xdr:col>102</xdr:col>
      <xdr:colOff>114300</xdr:colOff>
      <xdr:row>102</xdr:row>
      <xdr:rowOff>89915</xdr:rowOff>
    </xdr:to>
    <xdr:cxnSp macro="">
      <xdr:nvCxnSpPr>
        <xdr:cNvPr id="941" name="直線コネクタ 940"/>
        <xdr:cNvCxnSpPr/>
      </xdr:nvCxnSpPr>
      <xdr:spPr>
        <a:xfrm flipV="1">
          <a:off x="16431260" y="17180052"/>
          <a:ext cx="7823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2" name="n_1aveValue【公民館】&#10;一人当たり面積"/>
        <xdr:cNvSpPr txBox="1"/>
      </xdr:nvSpPr>
      <xdr:spPr>
        <a:xfrm>
          <a:off x="1856112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161562</xdr:rowOff>
    </xdr:from>
    <xdr:ext cx="469744" cy="259045"/>
    <xdr:sp macro="" textlink="">
      <xdr:nvSpPr>
        <xdr:cNvPr id="943" name="n_2aveValue【公民館】&#10;一人当たり面積"/>
        <xdr:cNvSpPr txBox="1"/>
      </xdr:nvSpPr>
      <xdr:spPr>
        <a:xfrm>
          <a:off x="17776267" y="1776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3827</xdr:rowOff>
    </xdr:from>
    <xdr:ext cx="469744" cy="259045"/>
    <xdr:sp macro="" textlink="">
      <xdr:nvSpPr>
        <xdr:cNvPr id="944" name="n_3aveValue【公民館】&#10;一人当たり面積"/>
        <xdr:cNvSpPr txBox="1"/>
      </xdr:nvSpPr>
      <xdr:spPr>
        <a:xfrm>
          <a:off x="1700156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124985</xdr:rowOff>
    </xdr:from>
    <xdr:ext cx="469744" cy="259045"/>
    <xdr:sp macro="" textlink="">
      <xdr:nvSpPr>
        <xdr:cNvPr id="945" name="n_4aveValue【公民館】&#10;一人当たり面積"/>
        <xdr:cNvSpPr txBox="1"/>
      </xdr:nvSpPr>
      <xdr:spPr>
        <a:xfrm>
          <a:off x="16226867" y="1772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97807</xdr:rowOff>
    </xdr:from>
    <xdr:ext cx="469744" cy="259045"/>
    <xdr:sp macro="" textlink="">
      <xdr:nvSpPr>
        <xdr:cNvPr id="946" name="n_1mainValue【公民館】&#10;一人当たり面積"/>
        <xdr:cNvSpPr txBox="1"/>
      </xdr:nvSpPr>
      <xdr:spPr>
        <a:xfrm>
          <a:off x="18561127" y="1686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102379</xdr:rowOff>
    </xdr:from>
    <xdr:ext cx="469744" cy="259045"/>
    <xdr:sp macro="" textlink="">
      <xdr:nvSpPr>
        <xdr:cNvPr id="947" name="n_2mainValue【公民館】&#10;一人当たり面積"/>
        <xdr:cNvSpPr txBox="1"/>
      </xdr:nvSpPr>
      <xdr:spPr>
        <a:xfrm>
          <a:off x="17776267" y="1686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148099</xdr:rowOff>
    </xdr:from>
    <xdr:ext cx="469744" cy="259045"/>
    <xdr:sp macro="" textlink="">
      <xdr:nvSpPr>
        <xdr:cNvPr id="948" name="n_3mainValue【公民館】&#10;一人当たり面積"/>
        <xdr:cNvSpPr txBox="1"/>
      </xdr:nvSpPr>
      <xdr:spPr>
        <a:xfrm>
          <a:off x="17001567" y="1691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157242</xdr:rowOff>
    </xdr:from>
    <xdr:ext cx="469744" cy="259045"/>
    <xdr:sp macro="" textlink="">
      <xdr:nvSpPr>
        <xdr:cNvPr id="949" name="n_4mainValue【公民館】&#10;一人当たり面積"/>
        <xdr:cNvSpPr txBox="1"/>
      </xdr:nvSpPr>
      <xdr:spPr>
        <a:xfrm>
          <a:off x="16226867" y="1692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0" name="正方形/長方形 949"/>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1" name="正方形/長方形 950"/>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2" name="テキスト ボックス 951"/>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の有形固定資産減価償却率については、</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の有形固定試算減価償却率については、</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ポイント改善されている。これは、老朽化している一部施設の更新や統廃合を行ったためである。</a:t>
          </a:r>
        </a:p>
        <a:p>
          <a:r>
            <a:rPr kumimoji="1" lang="ja-JP" altLang="en-US" sz="1300">
              <a:latin typeface="ＭＳ Ｐゴシック" panose="020B0600070205080204" pitchFamily="50" charset="-128"/>
              <a:ea typeface="ＭＳ Ｐゴシック" panose="020B0600070205080204" pitchFamily="50" charset="-128"/>
            </a:rPr>
            <a:t>有形固定資産減価償却率は、特に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が類似団体平均より大幅に悪い状態となっている。また、一人当たりの面積においては、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県・全国平均より大幅に広い状況である。今後は、地区ごとの人口推移を勘案し、長寿命化改修工事や建替改修工事を計画的に実施し、人口減少により利用者の減少が想定される施設については、統廃合を実施するなど効率的な施設の管理運営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108,025
106,509
510.04
61,731,445
58,497,217
3,057,296
27,819,480
62,069,599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164374</xdr:rowOff>
    </xdr:from>
    <xdr:to>
      <xdr:col>24</xdr:col>
      <xdr:colOff>62865</xdr:colOff>
      <xdr:row>41</xdr:row>
      <xdr:rowOff>103959</xdr:rowOff>
    </xdr:to>
    <xdr:cxnSp macro="">
      <xdr:nvCxnSpPr>
        <xdr:cNvPr id="58" name="直線コネクタ 57"/>
        <xdr:cNvCxnSpPr/>
      </xdr:nvCxnSpPr>
      <xdr:spPr>
        <a:xfrm flipV="1">
          <a:off x="4086225" y="5696494"/>
          <a:ext cx="0" cy="1280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107786</xdr:rowOff>
    </xdr:from>
    <xdr:ext cx="405111" cy="259045"/>
    <xdr:sp macro="" textlink="">
      <xdr:nvSpPr>
        <xdr:cNvPr id="59" name="【図書館】&#10;有形固定資産減価償却率最小値テキスト"/>
        <xdr:cNvSpPr txBox="1"/>
      </xdr:nvSpPr>
      <xdr:spPr>
        <a:xfrm>
          <a:off x="4124960" y="698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103959</xdr:rowOff>
    </xdr:from>
    <xdr:to>
      <xdr:col>24</xdr:col>
      <xdr:colOff>152400</xdr:colOff>
      <xdr:row>41</xdr:row>
      <xdr:rowOff>103959</xdr:rowOff>
    </xdr:to>
    <xdr:cxnSp macro="">
      <xdr:nvCxnSpPr>
        <xdr:cNvPr id="60" name="直線コネクタ 59"/>
        <xdr:cNvCxnSpPr/>
      </xdr:nvCxnSpPr>
      <xdr:spPr>
        <a:xfrm>
          <a:off x="4020820" y="6977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111051</xdr:rowOff>
    </xdr:from>
    <xdr:ext cx="340478" cy="259045"/>
    <xdr:sp macro="" textlink="">
      <xdr:nvSpPr>
        <xdr:cNvPr id="61" name="【図書館】&#10;有形固定資産減価償却率最大値テキスト"/>
        <xdr:cNvSpPr txBox="1"/>
      </xdr:nvSpPr>
      <xdr:spPr>
        <a:xfrm>
          <a:off x="4124960" y="54755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164374</xdr:rowOff>
    </xdr:from>
    <xdr:to>
      <xdr:col>24</xdr:col>
      <xdr:colOff>152400</xdr:colOff>
      <xdr:row>33</xdr:row>
      <xdr:rowOff>164374</xdr:rowOff>
    </xdr:to>
    <xdr:cxnSp macro="">
      <xdr:nvCxnSpPr>
        <xdr:cNvPr id="62" name="直線コネクタ 61"/>
        <xdr:cNvCxnSpPr/>
      </xdr:nvCxnSpPr>
      <xdr:spPr>
        <a:xfrm>
          <a:off x="4020820" y="569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17253</xdr:rowOff>
    </xdr:from>
    <xdr:ext cx="405111" cy="259045"/>
    <xdr:sp macro="" textlink="">
      <xdr:nvSpPr>
        <xdr:cNvPr id="63" name="【図書館】&#10;有形固定資産減価償却率平均値テキスト"/>
        <xdr:cNvSpPr txBox="1"/>
      </xdr:nvSpPr>
      <xdr:spPr>
        <a:xfrm>
          <a:off x="4124960" y="6052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165826</xdr:rowOff>
    </xdr:from>
    <xdr:to>
      <xdr:col>24</xdr:col>
      <xdr:colOff>114300</xdr:colOff>
      <xdr:row>37</xdr:row>
      <xdr:rowOff>95976</xdr:rowOff>
    </xdr:to>
    <xdr:sp macro="" textlink="">
      <xdr:nvSpPr>
        <xdr:cNvPr id="64" name="フローチャート: 判断 63"/>
        <xdr:cNvSpPr/>
      </xdr:nvSpPr>
      <xdr:spPr>
        <a:xfrm>
          <a:off x="4036060" y="6200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146231</xdr:rowOff>
    </xdr:from>
    <xdr:to>
      <xdr:col>20</xdr:col>
      <xdr:colOff>38100</xdr:colOff>
      <xdr:row>37</xdr:row>
      <xdr:rowOff>76381</xdr:rowOff>
    </xdr:to>
    <xdr:sp macro="" textlink="">
      <xdr:nvSpPr>
        <xdr:cNvPr id="65" name="フローチャート: 判断 64"/>
        <xdr:cNvSpPr/>
      </xdr:nvSpPr>
      <xdr:spPr>
        <a:xfrm>
          <a:off x="3312160" y="6181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10704</xdr:rowOff>
    </xdr:from>
    <xdr:to>
      <xdr:col>15</xdr:col>
      <xdr:colOff>101600</xdr:colOff>
      <xdr:row>37</xdr:row>
      <xdr:rowOff>112304</xdr:rowOff>
    </xdr:to>
    <xdr:sp macro="" textlink="">
      <xdr:nvSpPr>
        <xdr:cNvPr id="66" name="フローチャート: 判断 65"/>
        <xdr:cNvSpPr/>
      </xdr:nvSpPr>
      <xdr:spPr>
        <a:xfrm>
          <a:off x="2514600" y="6213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144599</xdr:rowOff>
    </xdr:from>
    <xdr:to>
      <xdr:col>10</xdr:col>
      <xdr:colOff>165100</xdr:colOff>
      <xdr:row>37</xdr:row>
      <xdr:rowOff>74749</xdr:rowOff>
    </xdr:to>
    <xdr:sp macro="" textlink="">
      <xdr:nvSpPr>
        <xdr:cNvPr id="67" name="フローチャート: 判断 66"/>
        <xdr:cNvSpPr/>
      </xdr:nvSpPr>
      <xdr:spPr>
        <a:xfrm>
          <a:off x="1739900" y="61796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121739</xdr:rowOff>
    </xdr:from>
    <xdr:to>
      <xdr:col>6</xdr:col>
      <xdr:colOff>38100</xdr:colOff>
      <xdr:row>37</xdr:row>
      <xdr:rowOff>51889</xdr:rowOff>
    </xdr:to>
    <xdr:sp macro="" textlink="">
      <xdr:nvSpPr>
        <xdr:cNvPr id="68" name="フローチャート: 判断 67"/>
        <xdr:cNvSpPr/>
      </xdr:nvSpPr>
      <xdr:spPr>
        <a:xfrm>
          <a:off x="965200" y="61567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17236</xdr:rowOff>
    </xdr:from>
    <xdr:to>
      <xdr:col>24</xdr:col>
      <xdr:colOff>114300</xdr:colOff>
      <xdr:row>37</xdr:row>
      <xdr:rowOff>118836</xdr:rowOff>
    </xdr:to>
    <xdr:sp macro="" textlink="">
      <xdr:nvSpPr>
        <xdr:cNvPr id="74" name="楕円 73"/>
        <xdr:cNvSpPr/>
      </xdr:nvSpPr>
      <xdr:spPr>
        <a:xfrm>
          <a:off x="4036060" y="621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167113</xdr:rowOff>
    </xdr:from>
    <xdr:ext cx="405111" cy="259045"/>
    <xdr:sp macro="" textlink="">
      <xdr:nvSpPr>
        <xdr:cNvPr id="75" name="【図書館】&#10;有形固定資産減価償却率該当値テキスト"/>
        <xdr:cNvSpPr txBox="1"/>
      </xdr:nvSpPr>
      <xdr:spPr>
        <a:xfrm>
          <a:off x="4124960" y="620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142966</xdr:rowOff>
    </xdr:from>
    <xdr:to>
      <xdr:col>20</xdr:col>
      <xdr:colOff>38100</xdr:colOff>
      <xdr:row>37</xdr:row>
      <xdr:rowOff>73116</xdr:rowOff>
    </xdr:to>
    <xdr:sp macro="" textlink="">
      <xdr:nvSpPr>
        <xdr:cNvPr id="76" name="楕円 75"/>
        <xdr:cNvSpPr/>
      </xdr:nvSpPr>
      <xdr:spPr>
        <a:xfrm>
          <a:off x="3312160" y="6178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22316</xdr:rowOff>
    </xdr:from>
    <xdr:to>
      <xdr:col>24</xdr:col>
      <xdr:colOff>63500</xdr:colOff>
      <xdr:row>37</xdr:row>
      <xdr:rowOff>68036</xdr:rowOff>
    </xdr:to>
    <xdr:cxnSp macro="">
      <xdr:nvCxnSpPr>
        <xdr:cNvPr id="77" name="直線コネクタ 76"/>
        <xdr:cNvCxnSpPr/>
      </xdr:nvCxnSpPr>
      <xdr:spPr>
        <a:xfrm>
          <a:off x="3355340" y="6224996"/>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116840</xdr:rowOff>
    </xdr:from>
    <xdr:to>
      <xdr:col>15</xdr:col>
      <xdr:colOff>101600</xdr:colOff>
      <xdr:row>37</xdr:row>
      <xdr:rowOff>46990</xdr:rowOff>
    </xdr:to>
    <xdr:sp macro="" textlink="">
      <xdr:nvSpPr>
        <xdr:cNvPr id="78" name="楕円 77"/>
        <xdr:cNvSpPr/>
      </xdr:nvSpPr>
      <xdr:spPr>
        <a:xfrm>
          <a:off x="2514600" y="615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167640</xdr:rowOff>
    </xdr:from>
    <xdr:to>
      <xdr:col>19</xdr:col>
      <xdr:colOff>177800</xdr:colOff>
      <xdr:row>37</xdr:row>
      <xdr:rowOff>22316</xdr:rowOff>
    </xdr:to>
    <xdr:cxnSp macro="">
      <xdr:nvCxnSpPr>
        <xdr:cNvPr id="79" name="直線コネクタ 78"/>
        <xdr:cNvCxnSpPr/>
      </xdr:nvCxnSpPr>
      <xdr:spPr>
        <a:xfrm>
          <a:off x="2565400" y="6202680"/>
          <a:ext cx="78994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69487</xdr:rowOff>
    </xdr:from>
    <xdr:to>
      <xdr:col>10</xdr:col>
      <xdr:colOff>165100</xdr:colOff>
      <xdr:row>36</xdr:row>
      <xdr:rowOff>171087</xdr:rowOff>
    </xdr:to>
    <xdr:sp macro="" textlink="">
      <xdr:nvSpPr>
        <xdr:cNvPr id="80" name="楕円 79"/>
        <xdr:cNvSpPr/>
      </xdr:nvSpPr>
      <xdr:spPr>
        <a:xfrm>
          <a:off x="1739900" y="610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120287</xdr:rowOff>
    </xdr:from>
    <xdr:to>
      <xdr:col>15</xdr:col>
      <xdr:colOff>50800</xdr:colOff>
      <xdr:row>36</xdr:row>
      <xdr:rowOff>167640</xdr:rowOff>
    </xdr:to>
    <xdr:cxnSp macro="">
      <xdr:nvCxnSpPr>
        <xdr:cNvPr id="81" name="直線コネクタ 80"/>
        <xdr:cNvCxnSpPr/>
      </xdr:nvCxnSpPr>
      <xdr:spPr>
        <a:xfrm>
          <a:off x="1790700" y="6155327"/>
          <a:ext cx="7747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18869</xdr:rowOff>
    </xdr:from>
    <xdr:to>
      <xdr:col>6</xdr:col>
      <xdr:colOff>38100</xdr:colOff>
      <xdr:row>36</xdr:row>
      <xdr:rowOff>120469</xdr:rowOff>
    </xdr:to>
    <xdr:sp macro="" textlink="">
      <xdr:nvSpPr>
        <xdr:cNvPr id="82" name="楕円 81"/>
        <xdr:cNvSpPr/>
      </xdr:nvSpPr>
      <xdr:spPr>
        <a:xfrm>
          <a:off x="965200" y="60539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69669</xdr:rowOff>
    </xdr:from>
    <xdr:to>
      <xdr:col>10</xdr:col>
      <xdr:colOff>114300</xdr:colOff>
      <xdr:row>36</xdr:row>
      <xdr:rowOff>120287</xdr:rowOff>
    </xdr:to>
    <xdr:cxnSp macro="">
      <xdr:nvCxnSpPr>
        <xdr:cNvPr id="83" name="直線コネクタ 82"/>
        <xdr:cNvCxnSpPr/>
      </xdr:nvCxnSpPr>
      <xdr:spPr>
        <a:xfrm>
          <a:off x="1008380" y="6104709"/>
          <a:ext cx="78232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67508</xdr:rowOff>
    </xdr:from>
    <xdr:ext cx="405111" cy="259045"/>
    <xdr:sp macro="" textlink="">
      <xdr:nvSpPr>
        <xdr:cNvPr id="84" name="n_1aveValue【図書館】&#10;有形固定資産減価償却率"/>
        <xdr:cNvSpPr txBox="1"/>
      </xdr:nvSpPr>
      <xdr:spPr>
        <a:xfrm>
          <a:off x="3170564" y="6270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103431</xdr:rowOff>
    </xdr:from>
    <xdr:ext cx="405111" cy="259045"/>
    <xdr:sp macro="" textlink="">
      <xdr:nvSpPr>
        <xdr:cNvPr id="85" name="n_2aveValue【図書館】&#10;有形固定資産減価償却率"/>
        <xdr:cNvSpPr txBox="1"/>
      </xdr:nvSpPr>
      <xdr:spPr>
        <a:xfrm>
          <a:off x="2385704" y="630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65876</xdr:rowOff>
    </xdr:from>
    <xdr:ext cx="405111" cy="259045"/>
    <xdr:sp macro="" textlink="">
      <xdr:nvSpPr>
        <xdr:cNvPr id="86" name="n_3aveValue【図書館】&#10;有形固定資産減価償却率"/>
        <xdr:cNvSpPr txBox="1"/>
      </xdr:nvSpPr>
      <xdr:spPr>
        <a:xfrm>
          <a:off x="1611004" y="626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43016</xdr:rowOff>
    </xdr:from>
    <xdr:ext cx="405111" cy="259045"/>
    <xdr:sp macro="" textlink="">
      <xdr:nvSpPr>
        <xdr:cNvPr id="87" name="n_4aveValue【図書館】&#10;有形固定資産減価償却率"/>
        <xdr:cNvSpPr txBox="1"/>
      </xdr:nvSpPr>
      <xdr:spPr>
        <a:xfrm>
          <a:off x="836304" y="6245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89643</xdr:rowOff>
    </xdr:from>
    <xdr:ext cx="405111" cy="259045"/>
    <xdr:sp macro="" textlink="">
      <xdr:nvSpPr>
        <xdr:cNvPr id="88" name="n_1mainValue【図書館】&#10;有形固定資産減価償却率"/>
        <xdr:cNvSpPr txBox="1"/>
      </xdr:nvSpPr>
      <xdr:spPr>
        <a:xfrm>
          <a:off x="3170564" y="595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63517</xdr:rowOff>
    </xdr:from>
    <xdr:ext cx="405111" cy="259045"/>
    <xdr:sp macro="" textlink="">
      <xdr:nvSpPr>
        <xdr:cNvPr id="89" name="n_2mainValue【図書館】&#10;有形固定資産減価償却率"/>
        <xdr:cNvSpPr txBox="1"/>
      </xdr:nvSpPr>
      <xdr:spPr>
        <a:xfrm>
          <a:off x="238570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16164</xdr:rowOff>
    </xdr:from>
    <xdr:ext cx="405111" cy="259045"/>
    <xdr:sp macro="" textlink="">
      <xdr:nvSpPr>
        <xdr:cNvPr id="90" name="n_3mainValue【図書館】&#10;有形固定資産減価償却率"/>
        <xdr:cNvSpPr txBox="1"/>
      </xdr:nvSpPr>
      <xdr:spPr>
        <a:xfrm>
          <a:off x="1611004" y="588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136996</xdr:rowOff>
    </xdr:from>
    <xdr:ext cx="405111" cy="259045"/>
    <xdr:sp macro="" textlink="">
      <xdr:nvSpPr>
        <xdr:cNvPr id="91" name="n_4mainValue【図書館】&#10;有形固定資産減価償却率"/>
        <xdr:cNvSpPr txBox="1"/>
      </xdr:nvSpPr>
      <xdr:spPr>
        <a:xfrm>
          <a:off x="836304" y="58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27214</xdr:rowOff>
    </xdr:from>
    <xdr:to>
      <xdr:col>54</xdr:col>
      <xdr:colOff>189865</xdr:colOff>
      <xdr:row>41</xdr:row>
      <xdr:rowOff>35378</xdr:rowOff>
    </xdr:to>
    <xdr:cxnSp macro="">
      <xdr:nvCxnSpPr>
        <xdr:cNvPr id="117" name="直線コネクタ 116"/>
        <xdr:cNvCxnSpPr/>
      </xdr:nvCxnSpPr>
      <xdr:spPr>
        <a:xfrm flipV="1">
          <a:off x="9219565" y="5726974"/>
          <a:ext cx="0" cy="1181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39205</xdr:rowOff>
    </xdr:from>
    <xdr:ext cx="469744" cy="259045"/>
    <xdr:sp macro="" textlink="">
      <xdr:nvSpPr>
        <xdr:cNvPr id="118" name="【図書館】&#10;一人当たり面積最小値テキスト"/>
        <xdr:cNvSpPr txBox="1"/>
      </xdr:nvSpPr>
      <xdr:spPr>
        <a:xfrm>
          <a:off x="9258300" y="691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35378</xdr:rowOff>
    </xdr:from>
    <xdr:to>
      <xdr:col>55</xdr:col>
      <xdr:colOff>88900</xdr:colOff>
      <xdr:row>41</xdr:row>
      <xdr:rowOff>35378</xdr:rowOff>
    </xdr:to>
    <xdr:cxnSp macro="">
      <xdr:nvCxnSpPr>
        <xdr:cNvPr id="119" name="直線コネクタ 118"/>
        <xdr:cNvCxnSpPr/>
      </xdr:nvCxnSpPr>
      <xdr:spPr>
        <a:xfrm>
          <a:off x="9154160" y="69086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145341</xdr:rowOff>
    </xdr:from>
    <xdr:ext cx="469744" cy="259045"/>
    <xdr:sp macro="" textlink="">
      <xdr:nvSpPr>
        <xdr:cNvPr id="120" name="【図書館】&#10;一人当たり面積最大値テキスト"/>
        <xdr:cNvSpPr txBox="1"/>
      </xdr:nvSpPr>
      <xdr:spPr>
        <a:xfrm>
          <a:off x="9258300" y="550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27214</xdr:rowOff>
    </xdr:from>
    <xdr:to>
      <xdr:col>55</xdr:col>
      <xdr:colOff>88900</xdr:colOff>
      <xdr:row>34</xdr:row>
      <xdr:rowOff>27214</xdr:rowOff>
    </xdr:to>
    <xdr:cxnSp macro="">
      <xdr:nvCxnSpPr>
        <xdr:cNvPr id="121" name="直線コネクタ 120"/>
        <xdr:cNvCxnSpPr/>
      </xdr:nvCxnSpPr>
      <xdr:spPr>
        <a:xfrm>
          <a:off x="9154160" y="57269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150784</xdr:rowOff>
    </xdr:from>
    <xdr:ext cx="469744" cy="259045"/>
    <xdr:sp macro="" textlink="">
      <xdr:nvSpPr>
        <xdr:cNvPr id="122" name="【図書館】&#10;一人当たり面積平均値テキスト"/>
        <xdr:cNvSpPr txBox="1"/>
      </xdr:nvSpPr>
      <xdr:spPr>
        <a:xfrm>
          <a:off x="9258300" y="6521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907</xdr:rowOff>
    </xdr:from>
    <xdr:to>
      <xdr:col>55</xdr:col>
      <xdr:colOff>50800</xdr:colOff>
      <xdr:row>39</xdr:row>
      <xdr:rowOff>102507</xdr:rowOff>
    </xdr:to>
    <xdr:sp macro="" textlink="">
      <xdr:nvSpPr>
        <xdr:cNvPr id="123" name="フローチャート: 判断 122"/>
        <xdr:cNvSpPr/>
      </xdr:nvSpPr>
      <xdr:spPr>
        <a:xfrm>
          <a:off x="9192260" y="65388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44450</xdr:rowOff>
    </xdr:from>
    <xdr:to>
      <xdr:col>50</xdr:col>
      <xdr:colOff>165100</xdr:colOff>
      <xdr:row>39</xdr:row>
      <xdr:rowOff>146050</xdr:rowOff>
    </xdr:to>
    <xdr:sp macro="" textlink="">
      <xdr:nvSpPr>
        <xdr:cNvPr id="124" name="フローチャート: 判断 123"/>
        <xdr:cNvSpPr/>
      </xdr:nvSpPr>
      <xdr:spPr>
        <a:xfrm>
          <a:off x="8445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66222</xdr:rowOff>
    </xdr:from>
    <xdr:to>
      <xdr:col>46</xdr:col>
      <xdr:colOff>38100</xdr:colOff>
      <xdr:row>39</xdr:row>
      <xdr:rowOff>167822</xdr:rowOff>
    </xdr:to>
    <xdr:sp macro="" textlink="">
      <xdr:nvSpPr>
        <xdr:cNvPr id="125" name="フローチャート: 判断 124"/>
        <xdr:cNvSpPr/>
      </xdr:nvSpPr>
      <xdr:spPr>
        <a:xfrm>
          <a:off x="7670800" y="66041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77107</xdr:rowOff>
    </xdr:from>
    <xdr:to>
      <xdr:col>41</xdr:col>
      <xdr:colOff>101600</xdr:colOff>
      <xdr:row>40</xdr:row>
      <xdr:rowOff>7257</xdr:rowOff>
    </xdr:to>
    <xdr:sp macro="" textlink="">
      <xdr:nvSpPr>
        <xdr:cNvPr id="126" name="フローチャート: 判断 125"/>
        <xdr:cNvSpPr/>
      </xdr:nvSpPr>
      <xdr:spPr>
        <a:xfrm>
          <a:off x="6873240" y="6615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xdr:cNvSpPr/>
      </xdr:nvSpPr>
      <xdr:spPr>
        <a:xfrm>
          <a:off x="6098540" y="659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58057</xdr:rowOff>
    </xdr:from>
    <xdr:to>
      <xdr:col>55</xdr:col>
      <xdr:colOff>50800</xdr:colOff>
      <xdr:row>36</xdr:row>
      <xdr:rowOff>159657</xdr:rowOff>
    </xdr:to>
    <xdr:sp macro="" textlink="">
      <xdr:nvSpPr>
        <xdr:cNvPr id="133" name="楕円 132"/>
        <xdr:cNvSpPr/>
      </xdr:nvSpPr>
      <xdr:spPr>
        <a:xfrm>
          <a:off x="9192260" y="60930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80934</xdr:rowOff>
    </xdr:from>
    <xdr:ext cx="469744" cy="259045"/>
    <xdr:sp macro="" textlink="">
      <xdr:nvSpPr>
        <xdr:cNvPr id="134" name="【図書館】&#10;一人当たり面積該当値テキスト"/>
        <xdr:cNvSpPr txBox="1"/>
      </xdr:nvSpPr>
      <xdr:spPr>
        <a:xfrm>
          <a:off x="9258300" y="594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58057</xdr:rowOff>
    </xdr:from>
    <xdr:to>
      <xdr:col>50</xdr:col>
      <xdr:colOff>165100</xdr:colOff>
      <xdr:row>36</xdr:row>
      <xdr:rowOff>159657</xdr:rowOff>
    </xdr:to>
    <xdr:sp macro="" textlink="">
      <xdr:nvSpPr>
        <xdr:cNvPr id="135" name="楕円 134"/>
        <xdr:cNvSpPr/>
      </xdr:nvSpPr>
      <xdr:spPr>
        <a:xfrm>
          <a:off x="8445500" y="60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108857</xdr:rowOff>
    </xdr:from>
    <xdr:to>
      <xdr:col>55</xdr:col>
      <xdr:colOff>0</xdr:colOff>
      <xdr:row>36</xdr:row>
      <xdr:rowOff>108857</xdr:rowOff>
    </xdr:to>
    <xdr:cxnSp macro="">
      <xdr:nvCxnSpPr>
        <xdr:cNvPr id="136" name="直線コネクタ 135"/>
        <xdr:cNvCxnSpPr/>
      </xdr:nvCxnSpPr>
      <xdr:spPr>
        <a:xfrm>
          <a:off x="8496300" y="614389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68943</xdr:rowOff>
    </xdr:from>
    <xdr:to>
      <xdr:col>46</xdr:col>
      <xdr:colOff>38100</xdr:colOff>
      <xdr:row>36</xdr:row>
      <xdr:rowOff>170543</xdr:rowOff>
    </xdr:to>
    <xdr:sp macro="" textlink="">
      <xdr:nvSpPr>
        <xdr:cNvPr id="137" name="楕円 136"/>
        <xdr:cNvSpPr/>
      </xdr:nvSpPr>
      <xdr:spPr>
        <a:xfrm>
          <a:off x="7670800" y="61039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108857</xdr:rowOff>
    </xdr:from>
    <xdr:to>
      <xdr:col>50</xdr:col>
      <xdr:colOff>114300</xdr:colOff>
      <xdr:row>36</xdr:row>
      <xdr:rowOff>119743</xdr:rowOff>
    </xdr:to>
    <xdr:cxnSp macro="">
      <xdr:nvCxnSpPr>
        <xdr:cNvPr id="138" name="直線コネクタ 137"/>
        <xdr:cNvCxnSpPr/>
      </xdr:nvCxnSpPr>
      <xdr:spPr>
        <a:xfrm flipV="1">
          <a:off x="7713980" y="6143897"/>
          <a:ext cx="7823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79828</xdr:rowOff>
    </xdr:from>
    <xdr:to>
      <xdr:col>41</xdr:col>
      <xdr:colOff>101600</xdr:colOff>
      <xdr:row>37</xdr:row>
      <xdr:rowOff>9978</xdr:rowOff>
    </xdr:to>
    <xdr:sp macro="" textlink="">
      <xdr:nvSpPr>
        <xdr:cNvPr id="139" name="楕円 138"/>
        <xdr:cNvSpPr/>
      </xdr:nvSpPr>
      <xdr:spPr>
        <a:xfrm>
          <a:off x="6873240" y="611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119743</xdr:rowOff>
    </xdr:from>
    <xdr:to>
      <xdr:col>45</xdr:col>
      <xdr:colOff>177800</xdr:colOff>
      <xdr:row>36</xdr:row>
      <xdr:rowOff>130628</xdr:rowOff>
    </xdr:to>
    <xdr:cxnSp macro="">
      <xdr:nvCxnSpPr>
        <xdr:cNvPr id="140" name="直線コネクタ 139"/>
        <xdr:cNvCxnSpPr/>
      </xdr:nvCxnSpPr>
      <xdr:spPr>
        <a:xfrm flipV="1">
          <a:off x="6924040" y="6154783"/>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90714</xdr:rowOff>
    </xdr:from>
    <xdr:to>
      <xdr:col>36</xdr:col>
      <xdr:colOff>165100</xdr:colOff>
      <xdr:row>37</xdr:row>
      <xdr:rowOff>20864</xdr:rowOff>
    </xdr:to>
    <xdr:sp macro="" textlink="">
      <xdr:nvSpPr>
        <xdr:cNvPr id="141" name="楕円 140"/>
        <xdr:cNvSpPr/>
      </xdr:nvSpPr>
      <xdr:spPr>
        <a:xfrm>
          <a:off x="6098540" y="6125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130628</xdr:rowOff>
    </xdr:from>
    <xdr:to>
      <xdr:col>41</xdr:col>
      <xdr:colOff>50800</xdr:colOff>
      <xdr:row>36</xdr:row>
      <xdr:rowOff>141514</xdr:rowOff>
    </xdr:to>
    <xdr:cxnSp macro="">
      <xdr:nvCxnSpPr>
        <xdr:cNvPr id="142" name="直線コネクタ 141"/>
        <xdr:cNvCxnSpPr/>
      </xdr:nvCxnSpPr>
      <xdr:spPr>
        <a:xfrm flipV="1">
          <a:off x="6149340" y="6165668"/>
          <a:ext cx="7747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137177</xdr:rowOff>
    </xdr:from>
    <xdr:ext cx="469744" cy="259045"/>
    <xdr:sp macro="" textlink="">
      <xdr:nvSpPr>
        <xdr:cNvPr id="143" name="n_1aveValue【図書館】&#10;一人当たり面積"/>
        <xdr:cNvSpPr txBox="1"/>
      </xdr:nvSpPr>
      <xdr:spPr>
        <a:xfrm>
          <a:off x="8271587" y="66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158949</xdr:rowOff>
    </xdr:from>
    <xdr:ext cx="469744" cy="259045"/>
    <xdr:sp macro="" textlink="">
      <xdr:nvSpPr>
        <xdr:cNvPr id="144" name="n_2aveValue【図書館】&#10;一人当たり面積"/>
        <xdr:cNvSpPr txBox="1"/>
      </xdr:nvSpPr>
      <xdr:spPr>
        <a:xfrm>
          <a:off x="7509587" y="669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169834</xdr:rowOff>
    </xdr:from>
    <xdr:ext cx="469744" cy="259045"/>
    <xdr:sp macro="" textlink="">
      <xdr:nvSpPr>
        <xdr:cNvPr id="145" name="n_3aveValue【図書館】&#10;一人当たり面積"/>
        <xdr:cNvSpPr txBox="1"/>
      </xdr:nvSpPr>
      <xdr:spPr>
        <a:xfrm>
          <a:off x="6712027" y="6707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148062</xdr:rowOff>
    </xdr:from>
    <xdr:ext cx="469744" cy="259045"/>
    <xdr:sp macro="" textlink="">
      <xdr:nvSpPr>
        <xdr:cNvPr id="146" name="n_4aveValue【図書館】&#10;一人当たり面積"/>
        <xdr:cNvSpPr txBox="1"/>
      </xdr:nvSpPr>
      <xdr:spPr>
        <a:xfrm>
          <a:off x="5937327" y="668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4734</xdr:rowOff>
    </xdr:from>
    <xdr:ext cx="469744" cy="259045"/>
    <xdr:sp macro="" textlink="">
      <xdr:nvSpPr>
        <xdr:cNvPr id="147" name="n_1mainValue【図書館】&#10;一人当たり面積"/>
        <xdr:cNvSpPr txBox="1"/>
      </xdr:nvSpPr>
      <xdr:spPr>
        <a:xfrm>
          <a:off x="8271587" y="5872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15620</xdr:rowOff>
    </xdr:from>
    <xdr:ext cx="469744" cy="259045"/>
    <xdr:sp macro="" textlink="">
      <xdr:nvSpPr>
        <xdr:cNvPr id="148" name="n_2mainValue【図書館】&#10;一人当たり面積"/>
        <xdr:cNvSpPr txBox="1"/>
      </xdr:nvSpPr>
      <xdr:spPr>
        <a:xfrm>
          <a:off x="7509587" y="588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26505</xdr:rowOff>
    </xdr:from>
    <xdr:ext cx="469744" cy="259045"/>
    <xdr:sp macro="" textlink="">
      <xdr:nvSpPr>
        <xdr:cNvPr id="149" name="n_3mainValue【図書館】&#10;一人当たり面積"/>
        <xdr:cNvSpPr txBox="1"/>
      </xdr:nvSpPr>
      <xdr:spPr>
        <a:xfrm>
          <a:off x="6712027" y="589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37391</xdr:rowOff>
    </xdr:from>
    <xdr:ext cx="469744" cy="259045"/>
    <xdr:sp macro="" textlink="">
      <xdr:nvSpPr>
        <xdr:cNvPr id="150" name="n_4mainValue【図書館】&#10;一人当たり面積"/>
        <xdr:cNvSpPr txBox="1"/>
      </xdr:nvSpPr>
      <xdr:spPr>
        <a:xfrm>
          <a:off x="5937327" y="590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3" name="テキスト ボックス 162"/>
        <xdr:cNvSpPr txBox="1"/>
      </xdr:nvSpPr>
      <xdr:spPr>
        <a:xfrm>
          <a:off x="33608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91440</xdr:rowOff>
    </xdr:from>
    <xdr:to>
      <xdr:col>24</xdr:col>
      <xdr:colOff>62865</xdr:colOff>
      <xdr:row>63</xdr:row>
      <xdr:rowOff>134874</xdr:rowOff>
    </xdr:to>
    <xdr:cxnSp macro="">
      <xdr:nvCxnSpPr>
        <xdr:cNvPr id="173" name="直線コネクタ 172"/>
        <xdr:cNvCxnSpPr/>
      </xdr:nvCxnSpPr>
      <xdr:spPr>
        <a:xfrm flipV="1">
          <a:off x="4086225" y="9479280"/>
          <a:ext cx="0" cy="121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138701</xdr:rowOff>
    </xdr:from>
    <xdr:ext cx="405111" cy="259045"/>
    <xdr:sp macro="" textlink="">
      <xdr:nvSpPr>
        <xdr:cNvPr id="174" name="【体育館・プール】&#10;有形固定資産減価償却率最小値テキスト"/>
        <xdr:cNvSpPr txBox="1"/>
      </xdr:nvSpPr>
      <xdr:spPr>
        <a:xfrm>
          <a:off x="4124960" y="1070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134874</xdr:rowOff>
    </xdr:from>
    <xdr:to>
      <xdr:col>24</xdr:col>
      <xdr:colOff>152400</xdr:colOff>
      <xdr:row>63</xdr:row>
      <xdr:rowOff>134874</xdr:rowOff>
    </xdr:to>
    <xdr:cxnSp macro="">
      <xdr:nvCxnSpPr>
        <xdr:cNvPr id="175" name="直線コネクタ 174"/>
        <xdr:cNvCxnSpPr/>
      </xdr:nvCxnSpPr>
      <xdr:spPr>
        <a:xfrm>
          <a:off x="4020820" y="106961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38117</xdr:rowOff>
    </xdr:from>
    <xdr:ext cx="405111" cy="259045"/>
    <xdr:sp macro="" textlink="">
      <xdr:nvSpPr>
        <xdr:cNvPr id="176" name="【体育館・プール】&#10;有形固定資産減価償却率最大値テキスト"/>
        <xdr:cNvSpPr txBox="1"/>
      </xdr:nvSpPr>
      <xdr:spPr>
        <a:xfrm>
          <a:off x="4124960" y="925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91440</xdr:rowOff>
    </xdr:from>
    <xdr:to>
      <xdr:col>24</xdr:col>
      <xdr:colOff>152400</xdr:colOff>
      <xdr:row>56</xdr:row>
      <xdr:rowOff>91440</xdr:rowOff>
    </xdr:to>
    <xdr:cxnSp macro="">
      <xdr:nvCxnSpPr>
        <xdr:cNvPr id="177" name="直線コネクタ 176"/>
        <xdr:cNvCxnSpPr/>
      </xdr:nvCxnSpPr>
      <xdr:spPr>
        <a:xfrm>
          <a:off x="4020820" y="9479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138955</xdr:rowOff>
    </xdr:from>
    <xdr:ext cx="405111" cy="259045"/>
    <xdr:sp macro="" textlink="">
      <xdr:nvSpPr>
        <xdr:cNvPr id="178" name="【体育館・プール】&#10;有形固定資産減価償却率平均値テキスト"/>
        <xdr:cNvSpPr txBox="1"/>
      </xdr:nvSpPr>
      <xdr:spPr>
        <a:xfrm>
          <a:off x="4124960" y="10197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116078</xdr:rowOff>
    </xdr:from>
    <xdr:to>
      <xdr:col>24</xdr:col>
      <xdr:colOff>114300</xdr:colOff>
      <xdr:row>62</xdr:row>
      <xdr:rowOff>46228</xdr:rowOff>
    </xdr:to>
    <xdr:sp macro="" textlink="">
      <xdr:nvSpPr>
        <xdr:cNvPr id="179" name="フローチャート: 判断 178"/>
        <xdr:cNvSpPr/>
      </xdr:nvSpPr>
      <xdr:spPr>
        <a:xfrm>
          <a:off x="4036060" y="103421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70358</xdr:rowOff>
    </xdr:from>
    <xdr:to>
      <xdr:col>20</xdr:col>
      <xdr:colOff>38100</xdr:colOff>
      <xdr:row>62</xdr:row>
      <xdr:rowOff>508</xdr:rowOff>
    </xdr:to>
    <xdr:sp macro="" textlink="">
      <xdr:nvSpPr>
        <xdr:cNvPr id="180" name="フローチャート: 判断 179"/>
        <xdr:cNvSpPr/>
      </xdr:nvSpPr>
      <xdr:spPr>
        <a:xfrm>
          <a:off x="3312160" y="10296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36068</xdr:rowOff>
    </xdr:from>
    <xdr:to>
      <xdr:col>15</xdr:col>
      <xdr:colOff>101600</xdr:colOff>
      <xdr:row>61</xdr:row>
      <xdr:rowOff>137668</xdr:rowOff>
    </xdr:to>
    <xdr:sp macro="" textlink="">
      <xdr:nvSpPr>
        <xdr:cNvPr id="181" name="フローチャート: 判断 180"/>
        <xdr:cNvSpPr/>
      </xdr:nvSpPr>
      <xdr:spPr>
        <a:xfrm>
          <a:off x="2514600" y="1026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1778</xdr:rowOff>
    </xdr:from>
    <xdr:to>
      <xdr:col>10</xdr:col>
      <xdr:colOff>165100</xdr:colOff>
      <xdr:row>61</xdr:row>
      <xdr:rowOff>103378</xdr:rowOff>
    </xdr:to>
    <xdr:sp macro="" textlink="">
      <xdr:nvSpPr>
        <xdr:cNvPr id="182" name="フローチャート: 判断 181"/>
        <xdr:cNvSpPr/>
      </xdr:nvSpPr>
      <xdr:spPr>
        <a:xfrm>
          <a:off x="1739900" y="10227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10922</xdr:rowOff>
    </xdr:from>
    <xdr:to>
      <xdr:col>6</xdr:col>
      <xdr:colOff>38100</xdr:colOff>
      <xdr:row>61</xdr:row>
      <xdr:rowOff>112522</xdr:rowOff>
    </xdr:to>
    <xdr:sp macro="" textlink="">
      <xdr:nvSpPr>
        <xdr:cNvPr id="183" name="フローチャート: 判断 182"/>
        <xdr:cNvSpPr/>
      </xdr:nvSpPr>
      <xdr:spPr>
        <a:xfrm>
          <a:off x="965200" y="102369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63500</xdr:rowOff>
    </xdr:from>
    <xdr:to>
      <xdr:col>24</xdr:col>
      <xdr:colOff>114300</xdr:colOff>
      <xdr:row>62</xdr:row>
      <xdr:rowOff>165100</xdr:rowOff>
    </xdr:to>
    <xdr:sp macro="" textlink="">
      <xdr:nvSpPr>
        <xdr:cNvPr id="189" name="楕円 188"/>
        <xdr:cNvSpPr/>
      </xdr:nvSpPr>
      <xdr:spPr>
        <a:xfrm>
          <a:off x="403606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41927</xdr:rowOff>
    </xdr:from>
    <xdr:ext cx="405111" cy="259045"/>
    <xdr:sp macro="" textlink="">
      <xdr:nvSpPr>
        <xdr:cNvPr id="190" name="【体育館・プール】&#10;有形固定資産減価償却率該当値テキスト"/>
        <xdr:cNvSpPr txBox="1"/>
      </xdr:nvSpPr>
      <xdr:spPr>
        <a:xfrm>
          <a:off x="4124960"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52070</xdr:rowOff>
    </xdr:from>
    <xdr:to>
      <xdr:col>20</xdr:col>
      <xdr:colOff>38100</xdr:colOff>
      <xdr:row>62</xdr:row>
      <xdr:rowOff>153670</xdr:rowOff>
    </xdr:to>
    <xdr:sp macro="" textlink="">
      <xdr:nvSpPr>
        <xdr:cNvPr id="191" name="楕円 190"/>
        <xdr:cNvSpPr/>
      </xdr:nvSpPr>
      <xdr:spPr>
        <a:xfrm>
          <a:off x="3312160" y="10445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102870</xdr:rowOff>
    </xdr:from>
    <xdr:to>
      <xdr:col>24</xdr:col>
      <xdr:colOff>63500</xdr:colOff>
      <xdr:row>62</xdr:row>
      <xdr:rowOff>114300</xdr:rowOff>
    </xdr:to>
    <xdr:cxnSp macro="">
      <xdr:nvCxnSpPr>
        <xdr:cNvPr id="192" name="直線コネクタ 191"/>
        <xdr:cNvCxnSpPr/>
      </xdr:nvCxnSpPr>
      <xdr:spPr>
        <a:xfrm>
          <a:off x="3355340" y="1049655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170942</xdr:rowOff>
    </xdr:from>
    <xdr:to>
      <xdr:col>15</xdr:col>
      <xdr:colOff>101600</xdr:colOff>
      <xdr:row>62</xdr:row>
      <xdr:rowOff>101092</xdr:rowOff>
    </xdr:to>
    <xdr:sp macro="" textlink="">
      <xdr:nvSpPr>
        <xdr:cNvPr id="193" name="楕円 192"/>
        <xdr:cNvSpPr/>
      </xdr:nvSpPr>
      <xdr:spPr>
        <a:xfrm>
          <a:off x="2514600" y="10396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50292</xdr:rowOff>
    </xdr:from>
    <xdr:to>
      <xdr:col>19</xdr:col>
      <xdr:colOff>177800</xdr:colOff>
      <xdr:row>62</xdr:row>
      <xdr:rowOff>102870</xdr:rowOff>
    </xdr:to>
    <xdr:cxnSp macro="">
      <xdr:nvCxnSpPr>
        <xdr:cNvPr id="194" name="直線コネクタ 193"/>
        <xdr:cNvCxnSpPr/>
      </xdr:nvCxnSpPr>
      <xdr:spPr>
        <a:xfrm>
          <a:off x="2565400" y="10443972"/>
          <a:ext cx="78994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15494</xdr:rowOff>
    </xdr:from>
    <xdr:to>
      <xdr:col>10</xdr:col>
      <xdr:colOff>165100</xdr:colOff>
      <xdr:row>62</xdr:row>
      <xdr:rowOff>117094</xdr:rowOff>
    </xdr:to>
    <xdr:sp macro="" textlink="">
      <xdr:nvSpPr>
        <xdr:cNvPr id="195" name="楕円 194"/>
        <xdr:cNvSpPr/>
      </xdr:nvSpPr>
      <xdr:spPr>
        <a:xfrm>
          <a:off x="1739900" y="1040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50292</xdr:rowOff>
    </xdr:from>
    <xdr:to>
      <xdr:col>15</xdr:col>
      <xdr:colOff>50800</xdr:colOff>
      <xdr:row>62</xdr:row>
      <xdr:rowOff>66294</xdr:rowOff>
    </xdr:to>
    <xdr:cxnSp macro="">
      <xdr:nvCxnSpPr>
        <xdr:cNvPr id="196" name="直線コネクタ 195"/>
        <xdr:cNvCxnSpPr/>
      </xdr:nvCxnSpPr>
      <xdr:spPr>
        <a:xfrm flipV="1">
          <a:off x="1790700" y="10443972"/>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8636</xdr:rowOff>
    </xdr:from>
    <xdr:to>
      <xdr:col>6</xdr:col>
      <xdr:colOff>38100</xdr:colOff>
      <xdr:row>62</xdr:row>
      <xdr:rowOff>110236</xdr:rowOff>
    </xdr:to>
    <xdr:sp macro="" textlink="">
      <xdr:nvSpPr>
        <xdr:cNvPr id="197" name="楕円 196"/>
        <xdr:cNvSpPr/>
      </xdr:nvSpPr>
      <xdr:spPr>
        <a:xfrm>
          <a:off x="965200" y="104023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59436</xdr:rowOff>
    </xdr:from>
    <xdr:to>
      <xdr:col>10</xdr:col>
      <xdr:colOff>114300</xdr:colOff>
      <xdr:row>62</xdr:row>
      <xdr:rowOff>66294</xdr:rowOff>
    </xdr:to>
    <xdr:cxnSp macro="">
      <xdr:nvCxnSpPr>
        <xdr:cNvPr id="198" name="直線コネクタ 197"/>
        <xdr:cNvCxnSpPr/>
      </xdr:nvCxnSpPr>
      <xdr:spPr>
        <a:xfrm>
          <a:off x="1008380" y="10453116"/>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17035</xdr:rowOff>
    </xdr:from>
    <xdr:ext cx="405111" cy="259045"/>
    <xdr:sp macro="" textlink="">
      <xdr:nvSpPr>
        <xdr:cNvPr id="199" name="n_1aveValue【体育館・プール】&#10;有形固定資産減価償却率"/>
        <xdr:cNvSpPr txBox="1"/>
      </xdr:nvSpPr>
      <xdr:spPr>
        <a:xfrm>
          <a:off x="3170564" y="10075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154195</xdr:rowOff>
    </xdr:from>
    <xdr:ext cx="405111" cy="259045"/>
    <xdr:sp macro="" textlink="">
      <xdr:nvSpPr>
        <xdr:cNvPr id="200" name="n_2aveValue【体育館・プール】&#10;有形固定資産減価償却率"/>
        <xdr:cNvSpPr txBox="1"/>
      </xdr:nvSpPr>
      <xdr:spPr>
        <a:xfrm>
          <a:off x="2385704" y="10044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119905</xdr:rowOff>
    </xdr:from>
    <xdr:ext cx="405111" cy="259045"/>
    <xdr:sp macro="" textlink="">
      <xdr:nvSpPr>
        <xdr:cNvPr id="201" name="n_3aveValue【体育館・プール】&#10;有形固定資産減価償却率"/>
        <xdr:cNvSpPr txBox="1"/>
      </xdr:nvSpPr>
      <xdr:spPr>
        <a:xfrm>
          <a:off x="1611004" y="10010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129049</xdr:rowOff>
    </xdr:from>
    <xdr:ext cx="405111" cy="259045"/>
    <xdr:sp macro="" textlink="">
      <xdr:nvSpPr>
        <xdr:cNvPr id="202" name="n_4aveValue【体育館・プール】&#10;有形固定資産減価償却率"/>
        <xdr:cNvSpPr txBox="1"/>
      </xdr:nvSpPr>
      <xdr:spPr>
        <a:xfrm>
          <a:off x="836304" y="10019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144797</xdr:rowOff>
    </xdr:from>
    <xdr:ext cx="405111" cy="259045"/>
    <xdr:sp macro="" textlink="">
      <xdr:nvSpPr>
        <xdr:cNvPr id="203" name="n_1mainValue【体育館・プール】&#10;有形固定資産減価償却率"/>
        <xdr:cNvSpPr txBox="1"/>
      </xdr:nvSpPr>
      <xdr:spPr>
        <a:xfrm>
          <a:off x="317056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92219</xdr:rowOff>
    </xdr:from>
    <xdr:ext cx="405111" cy="259045"/>
    <xdr:sp macro="" textlink="">
      <xdr:nvSpPr>
        <xdr:cNvPr id="204" name="n_2mainValue【体育館・プール】&#10;有形固定資産減価償却率"/>
        <xdr:cNvSpPr txBox="1"/>
      </xdr:nvSpPr>
      <xdr:spPr>
        <a:xfrm>
          <a:off x="2385704" y="1048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108221</xdr:rowOff>
    </xdr:from>
    <xdr:ext cx="405111" cy="259045"/>
    <xdr:sp macro="" textlink="">
      <xdr:nvSpPr>
        <xdr:cNvPr id="205" name="n_3mainValue【体育館・プール】&#10;有形固定資産減価償却率"/>
        <xdr:cNvSpPr txBox="1"/>
      </xdr:nvSpPr>
      <xdr:spPr>
        <a:xfrm>
          <a:off x="1611004" y="1050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101363</xdr:rowOff>
    </xdr:from>
    <xdr:ext cx="405111" cy="259045"/>
    <xdr:sp macro="" textlink="">
      <xdr:nvSpPr>
        <xdr:cNvPr id="206" name="n_4mainValue【体育館・プール】&#10;有形固定資産減価償却率"/>
        <xdr:cNvSpPr txBox="1"/>
      </xdr:nvSpPr>
      <xdr:spPr>
        <a:xfrm>
          <a:off x="836304" y="104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8" name="テキスト ボックス 217"/>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0" name="テキスト ボックス 219"/>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2" name="テキスト ボックス 221"/>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4" name="テキスト ボックス 223"/>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75438</xdr:rowOff>
    </xdr:from>
    <xdr:to>
      <xdr:col>54</xdr:col>
      <xdr:colOff>189865</xdr:colOff>
      <xdr:row>63</xdr:row>
      <xdr:rowOff>70866</xdr:rowOff>
    </xdr:to>
    <xdr:cxnSp macro="">
      <xdr:nvCxnSpPr>
        <xdr:cNvPr id="228" name="直線コネクタ 227"/>
        <xdr:cNvCxnSpPr/>
      </xdr:nvCxnSpPr>
      <xdr:spPr>
        <a:xfrm flipV="1">
          <a:off x="9219565" y="9463278"/>
          <a:ext cx="0" cy="1168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74693</xdr:rowOff>
    </xdr:from>
    <xdr:ext cx="469744" cy="259045"/>
    <xdr:sp macro="" textlink="">
      <xdr:nvSpPr>
        <xdr:cNvPr id="229" name="【体育館・プール】&#10;一人当たり面積最小値テキスト"/>
        <xdr:cNvSpPr txBox="1"/>
      </xdr:nvSpPr>
      <xdr:spPr>
        <a:xfrm>
          <a:off x="9258300" y="1063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70866</xdr:rowOff>
    </xdr:from>
    <xdr:to>
      <xdr:col>55</xdr:col>
      <xdr:colOff>88900</xdr:colOff>
      <xdr:row>63</xdr:row>
      <xdr:rowOff>70866</xdr:rowOff>
    </xdr:to>
    <xdr:cxnSp macro="">
      <xdr:nvCxnSpPr>
        <xdr:cNvPr id="230" name="直線コネクタ 229"/>
        <xdr:cNvCxnSpPr/>
      </xdr:nvCxnSpPr>
      <xdr:spPr>
        <a:xfrm>
          <a:off x="9154160" y="10632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22115</xdr:rowOff>
    </xdr:from>
    <xdr:ext cx="469744" cy="259045"/>
    <xdr:sp macro="" textlink="">
      <xdr:nvSpPr>
        <xdr:cNvPr id="231" name="【体育館・プール】&#10;一人当たり面積最大値テキスト"/>
        <xdr:cNvSpPr txBox="1"/>
      </xdr:nvSpPr>
      <xdr:spPr>
        <a:xfrm>
          <a:off x="9258300" y="924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75438</xdr:rowOff>
    </xdr:from>
    <xdr:to>
      <xdr:col>55</xdr:col>
      <xdr:colOff>88900</xdr:colOff>
      <xdr:row>56</xdr:row>
      <xdr:rowOff>75438</xdr:rowOff>
    </xdr:to>
    <xdr:cxnSp macro="">
      <xdr:nvCxnSpPr>
        <xdr:cNvPr id="232" name="直線コネクタ 231"/>
        <xdr:cNvCxnSpPr/>
      </xdr:nvCxnSpPr>
      <xdr:spPr>
        <a:xfrm>
          <a:off x="9154160" y="9463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47515</xdr:rowOff>
    </xdr:from>
    <xdr:ext cx="469744" cy="259045"/>
    <xdr:sp macro="" textlink="">
      <xdr:nvSpPr>
        <xdr:cNvPr id="233" name="【体育館・プール】&#10;一人当たり面積平均値テキスト"/>
        <xdr:cNvSpPr txBox="1"/>
      </xdr:nvSpPr>
      <xdr:spPr>
        <a:xfrm>
          <a:off x="9258300" y="10105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24638</xdr:rowOff>
    </xdr:from>
    <xdr:to>
      <xdr:col>55</xdr:col>
      <xdr:colOff>50800</xdr:colOff>
      <xdr:row>61</xdr:row>
      <xdr:rowOff>126238</xdr:rowOff>
    </xdr:to>
    <xdr:sp macro="" textlink="">
      <xdr:nvSpPr>
        <xdr:cNvPr id="234" name="フローチャート: 判断 233"/>
        <xdr:cNvSpPr/>
      </xdr:nvSpPr>
      <xdr:spPr>
        <a:xfrm>
          <a:off x="9192260" y="102506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macro="" textlink="">
      <xdr:nvSpPr>
        <xdr:cNvPr id="235" name="フローチャート: 判断 234"/>
        <xdr:cNvSpPr/>
      </xdr:nvSpPr>
      <xdr:spPr>
        <a:xfrm>
          <a:off x="8445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4064</xdr:rowOff>
    </xdr:from>
    <xdr:to>
      <xdr:col>46</xdr:col>
      <xdr:colOff>38100</xdr:colOff>
      <xdr:row>61</xdr:row>
      <xdr:rowOff>105664</xdr:rowOff>
    </xdr:to>
    <xdr:sp macro="" textlink="">
      <xdr:nvSpPr>
        <xdr:cNvPr id="236" name="フローチャート: 判断 235"/>
        <xdr:cNvSpPr/>
      </xdr:nvSpPr>
      <xdr:spPr>
        <a:xfrm>
          <a:off x="7670800" y="102301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13208</xdr:rowOff>
    </xdr:from>
    <xdr:to>
      <xdr:col>41</xdr:col>
      <xdr:colOff>101600</xdr:colOff>
      <xdr:row>61</xdr:row>
      <xdr:rowOff>114808</xdr:rowOff>
    </xdr:to>
    <xdr:sp macro="" textlink="">
      <xdr:nvSpPr>
        <xdr:cNvPr id="237" name="フローチャート: 判断 236"/>
        <xdr:cNvSpPr/>
      </xdr:nvSpPr>
      <xdr:spPr>
        <a:xfrm>
          <a:off x="6873240" y="1023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42926</xdr:rowOff>
    </xdr:from>
    <xdr:to>
      <xdr:col>36</xdr:col>
      <xdr:colOff>165100</xdr:colOff>
      <xdr:row>61</xdr:row>
      <xdr:rowOff>144526</xdr:rowOff>
    </xdr:to>
    <xdr:sp macro="" textlink="">
      <xdr:nvSpPr>
        <xdr:cNvPr id="238" name="フローチャート: 判断 237"/>
        <xdr:cNvSpPr/>
      </xdr:nvSpPr>
      <xdr:spPr>
        <a:xfrm>
          <a:off x="6098540" y="10268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54356</xdr:rowOff>
    </xdr:from>
    <xdr:to>
      <xdr:col>55</xdr:col>
      <xdr:colOff>50800</xdr:colOff>
      <xdr:row>61</xdr:row>
      <xdr:rowOff>155956</xdr:rowOff>
    </xdr:to>
    <xdr:sp macro="" textlink="">
      <xdr:nvSpPr>
        <xdr:cNvPr id="244" name="楕円 243"/>
        <xdr:cNvSpPr/>
      </xdr:nvSpPr>
      <xdr:spPr>
        <a:xfrm>
          <a:off x="9192260" y="102803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32783</xdr:rowOff>
    </xdr:from>
    <xdr:ext cx="469744" cy="259045"/>
    <xdr:sp macro="" textlink="">
      <xdr:nvSpPr>
        <xdr:cNvPr id="245" name="【体育館・プール】&#10;一人当たり面積該当値テキスト"/>
        <xdr:cNvSpPr txBox="1"/>
      </xdr:nvSpPr>
      <xdr:spPr>
        <a:xfrm>
          <a:off x="9258300" y="102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56642</xdr:rowOff>
    </xdr:from>
    <xdr:to>
      <xdr:col>50</xdr:col>
      <xdr:colOff>165100</xdr:colOff>
      <xdr:row>61</xdr:row>
      <xdr:rowOff>158242</xdr:rowOff>
    </xdr:to>
    <xdr:sp macro="" textlink="">
      <xdr:nvSpPr>
        <xdr:cNvPr id="246" name="楕円 245"/>
        <xdr:cNvSpPr/>
      </xdr:nvSpPr>
      <xdr:spPr>
        <a:xfrm>
          <a:off x="8445500" y="1028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105156</xdr:rowOff>
    </xdr:from>
    <xdr:to>
      <xdr:col>55</xdr:col>
      <xdr:colOff>0</xdr:colOff>
      <xdr:row>61</xdr:row>
      <xdr:rowOff>107442</xdr:rowOff>
    </xdr:to>
    <xdr:cxnSp macro="">
      <xdr:nvCxnSpPr>
        <xdr:cNvPr id="247" name="直線コネクタ 246"/>
        <xdr:cNvCxnSpPr/>
      </xdr:nvCxnSpPr>
      <xdr:spPr>
        <a:xfrm flipV="1">
          <a:off x="8496300" y="10331196"/>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58928</xdr:rowOff>
    </xdr:from>
    <xdr:to>
      <xdr:col>46</xdr:col>
      <xdr:colOff>38100</xdr:colOff>
      <xdr:row>61</xdr:row>
      <xdr:rowOff>160528</xdr:rowOff>
    </xdr:to>
    <xdr:sp macro="" textlink="">
      <xdr:nvSpPr>
        <xdr:cNvPr id="248" name="楕円 247"/>
        <xdr:cNvSpPr/>
      </xdr:nvSpPr>
      <xdr:spPr>
        <a:xfrm>
          <a:off x="7670800" y="102849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107442</xdr:rowOff>
    </xdr:from>
    <xdr:to>
      <xdr:col>50</xdr:col>
      <xdr:colOff>114300</xdr:colOff>
      <xdr:row>61</xdr:row>
      <xdr:rowOff>109728</xdr:rowOff>
    </xdr:to>
    <xdr:cxnSp macro="">
      <xdr:nvCxnSpPr>
        <xdr:cNvPr id="249" name="直線コネクタ 248"/>
        <xdr:cNvCxnSpPr/>
      </xdr:nvCxnSpPr>
      <xdr:spPr>
        <a:xfrm flipV="1">
          <a:off x="7713980" y="10333482"/>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63500</xdr:rowOff>
    </xdr:from>
    <xdr:to>
      <xdr:col>41</xdr:col>
      <xdr:colOff>101600</xdr:colOff>
      <xdr:row>61</xdr:row>
      <xdr:rowOff>165100</xdr:rowOff>
    </xdr:to>
    <xdr:sp macro="" textlink="">
      <xdr:nvSpPr>
        <xdr:cNvPr id="250" name="楕円 249"/>
        <xdr:cNvSpPr/>
      </xdr:nvSpPr>
      <xdr:spPr>
        <a:xfrm>
          <a:off x="687324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109728</xdr:rowOff>
    </xdr:from>
    <xdr:to>
      <xdr:col>45</xdr:col>
      <xdr:colOff>177800</xdr:colOff>
      <xdr:row>61</xdr:row>
      <xdr:rowOff>114300</xdr:rowOff>
    </xdr:to>
    <xdr:cxnSp macro="">
      <xdr:nvCxnSpPr>
        <xdr:cNvPr id="251" name="直線コネクタ 250"/>
        <xdr:cNvCxnSpPr/>
      </xdr:nvCxnSpPr>
      <xdr:spPr>
        <a:xfrm flipV="1">
          <a:off x="6924040" y="10335768"/>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68072</xdr:rowOff>
    </xdr:from>
    <xdr:to>
      <xdr:col>36</xdr:col>
      <xdr:colOff>165100</xdr:colOff>
      <xdr:row>61</xdr:row>
      <xdr:rowOff>169672</xdr:rowOff>
    </xdr:to>
    <xdr:sp macro="" textlink="">
      <xdr:nvSpPr>
        <xdr:cNvPr id="252" name="楕円 251"/>
        <xdr:cNvSpPr/>
      </xdr:nvSpPr>
      <xdr:spPr>
        <a:xfrm>
          <a:off x="6098540" y="1029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114300</xdr:rowOff>
    </xdr:from>
    <xdr:to>
      <xdr:col>41</xdr:col>
      <xdr:colOff>50800</xdr:colOff>
      <xdr:row>61</xdr:row>
      <xdr:rowOff>118872</xdr:rowOff>
    </xdr:to>
    <xdr:cxnSp macro="">
      <xdr:nvCxnSpPr>
        <xdr:cNvPr id="253" name="直線コネクタ 252"/>
        <xdr:cNvCxnSpPr/>
      </xdr:nvCxnSpPr>
      <xdr:spPr>
        <a:xfrm flipV="1">
          <a:off x="6149340" y="1034034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124477</xdr:rowOff>
    </xdr:from>
    <xdr:ext cx="469744" cy="259045"/>
    <xdr:sp macro="" textlink="">
      <xdr:nvSpPr>
        <xdr:cNvPr id="254" name="n_1aveValue【体育館・プール】&#10;一人当たり面積"/>
        <xdr:cNvSpPr txBox="1"/>
      </xdr:nvSpPr>
      <xdr:spPr>
        <a:xfrm>
          <a:off x="8271587" y="1001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122191</xdr:rowOff>
    </xdr:from>
    <xdr:ext cx="469744" cy="259045"/>
    <xdr:sp macro="" textlink="">
      <xdr:nvSpPr>
        <xdr:cNvPr id="255" name="n_2aveValue【体育館・プール】&#10;一人当たり面積"/>
        <xdr:cNvSpPr txBox="1"/>
      </xdr:nvSpPr>
      <xdr:spPr>
        <a:xfrm>
          <a:off x="7509587" y="1001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131335</xdr:rowOff>
    </xdr:from>
    <xdr:ext cx="469744" cy="259045"/>
    <xdr:sp macro="" textlink="">
      <xdr:nvSpPr>
        <xdr:cNvPr id="256" name="n_3aveValue【体育館・プール】&#10;一人当たり面積"/>
        <xdr:cNvSpPr txBox="1"/>
      </xdr:nvSpPr>
      <xdr:spPr>
        <a:xfrm>
          <a:off x="6712027" y="1002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161053</xdr:rowOff>
    </xdr:from>
    <xdr:ext cx="469744" cy="259045"/>
    <xdr:sp macro="" textlink="">
      <xdr:nvSpPr>
        <xdr:cNvPr id="257" name="n_4aveValue【体育館・プール】&#10;一人当たり面積"/>
        <xdr:cNvSpPr txBox="1"/>
      </xdr:nvSpPr>
      <xdr:spPr>
        <a:xfrm>
          <a:off x="5937327" y="1005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149369</xdr:rowOff>
    </xdr:from>
    <xdr:ext cx="469744" cy="259045"/>
    <xdr:sp macro="" textlink="">
      <xdr:nvSpPr>
        <xdr:cNvPr id="258" name="n_1mainValue【体育館・プール】&#10;一人当たり面積"/>
        <xdr:cNvSpPr txBox="1"/>
      </xdr:nvSpPr>
      <xdr:spPr>
        <a:xfrm>
          <a:off x="8271587" y="1037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151655</xdr:rowOff>
    </xdr:from>
    <xdr:ext cx="469744" cy="259045"/>
    <xdr:sp macro="" textlink="">
      <xdr:nvSpPr>
        <xdr:cNvPr id="259" name="n_2mainValue【体育館・プール】&#10;一人当たり面積"/>
        <xdr:cNvSpPr txBox="1"/>
      </xdr:nvSpPr>
      <xdr:spPr>
        <a:xfrm>
          <a:off x="7509587" y="1037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156227</xdr:rowOff>
    </xdr:from>
    <xdr:ext cx="469744" cy="259045"/>
    <xdr:sp macro="" textlink="">
      <xdr:nvSpPr>
        <xdr:cNvPr id="260" name="n_3mainValue【体育館・プール】&#10;一人当たり面積"/>
        <xdr:cNvSpPr txBox="1"/>
      </xdr:nvSpPr>
      <xdr:spPr>
        <a:xfrm>
          <a:off x="67120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160799</xdr:rowOff>
    </xdr:from>
    <xdr:ext cx="469744" cy="259045"/>
    <xdr:sp macro="" textlink="">
      <xdr:nvSpPr>
        <xdr:cNvPr id="261" name="n_4mainValue【体育館・プール】&#10;一人当たり面積"/>
        <xdr:cNvSpPr txBox="1"/>
      </xdr:nvSpPr>
      <xdr:spPr>
        <a:xfrm>
          <a:off x="5937327" y="1038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30480</xdr:rowOff>
    </xdr:from>
    <xdr:to>
      <xdr:col>24</xdr:col>
      <xdr:colOff>62865</xdr:colOff>
      <xdr:row>86</xdr:row>
      <xdr:rowOff>114300</xdr:rowOff>
    </xdr:to>
    <xdr:cxnSp macro="">
      <xdr:nvCxnSpPr>
        <xdr:cNvPr id="286" name="直線コネクタ 285"/>
        <xdr:cNvCxnSpPr/>
      </xdr:nvCxnSpPr>
      <xdr:spPr>
        <a:xfrm flipV="1">
          <a:off x="4086225" y="13274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148607</xdr:rowOff>
    </xdr:from>
    <xdr:ext cx="405111" cy="259045"/>
    <xdr:sp macro="" textlink="">
      <xdr:nvSpPr>
        <xdr:cNvPr id="289" name="【福祉施設】&#10;有形固定資産減価償却率最大値テキスト"/>
        <xdr:cNvSpPr txBox="1"/>
      </xdr:nvSpPr>
      <xdr:spPr>
        <a:xfrm>
          <a:off x="4124960" y="1305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30480</xdr:rowOff>
    </xdr:from>
    <xdr:to>
      <xdr:col>24</xdr:col>
      <xdr:colOff>152400</xdr:colOff>
      <xdr:row>79</xdr:row>
      <xdr:rowOff>30480</xdr:rowOff>
    </xdr:to>
    <xdr:cxnSp macro="">
      <xdr:nvCxnSpPr>
        <xdr:cNvPr id="290" name="直線コネクタ 289"/>
        <xdr:cNvCxnSpPr/>
      </xdr:nvCxnSpPr>
      <xdr:spPr>
        <a:xfrm>
          <a:off x="4020820" y="1327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90188</xdr:rowOff>
    </xdr:from>
    <xdr:ext cx="405111" cy="259045"/>
    <xdr:sp macro="" textlink="">
      <xdr:nvSpPr>
        <xdr:cNvPr id="291" name="【福祉施設】&#10;有形固定資産減価償却率平均値テキスト"/>
        <xdr:cNvSpPr txBox="1"/>
      </xdr:nvSpPr>
      <xdr:spPr>
        <a:xfrm>
          <a:off x="4124960" y="13501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292" name="フローチャート: 判断 291"/>
        <xdr:cNvSpPr/>
      </xdr:nvSpPr>
      <xdr:spPr>
        <a:xfrm>
          <a:off x="4036060" y="1364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166370</xdr:rowOff>
    </xdr:from>
    <xdr:to>
      <xdr:col>20</xdr:col>
      <xdr:colOff>38100</xdr:colOff>
      <xdr:row>81</xdr:row>
      <xdr:rowOff>96520</xdr:rowOff>
    </xdr:to>
    <xdr:sp macro="" textlink="">
      <xdr:nvSpPr>
        <xdr:cNvPr id="293" name="フローチャート: 判断 292"/>
        <xdr:cNvSpPr/>
      </xdr:nvSpPr>
      <xdr:spPr>
        <a:xfrm>
          <a:off x="3312160" y="13577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137795</xdr:rowOff>
    </xdr:from>
    <xdr:to>
      <xdr:col>15</xdr:col>
      <xdr:colOff>101600</xdr:colOff>
      <xdr:row>81</xdr:row>
      <xdr:rowOff>67945</xdr:rowOff>
    </xdr:to>
    <xdr:sp macro="" textlink="">
      <xdr:nvSpPr>
        <xdr:cNvPr id="294" name="フローチャート: 判断 293"/>
        <xdr:cNvSpPr/>
      </xdr:nvSpPr>
      <xdr:spPr>
        <a:xfrm>
          <a:off x="2514600" y="13548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141605</xdr:rowOff>
    </xdr:from>
    <xdr:to>
      <xdr:col>10</xdr:col>
      <xdr:colOff>165100</xdr:colOff>
      <xdr:row>81</xdr:row>
      <xdr:rowOff>71755</xdr:rowOff>
    </xdr:to>
    <xdr:sp macro="" textlink="">
      <xdr:nvSpPr>
        <xdr:cNvPr id="295" name="フローチャート: 判断 294"/>
        <xdr:cNvSpPr/>
      </xdr:nvSpPr>
      <xdr:spPr>
        <a:xfrm>
          <a:off x="1739900" y="135528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114936</xdr:rowOff>
    </xdr:from>
    <xdr:to>
      <xdr:col>6</xdr:col>
      <xdr:colOff>38100</xdr:colOff>
      <xdr:row>81</xdr:row>
      <xdr:rowOff>45086</xdr:rowOff>
    </xdr:to>
    <xdr:sp macro="" textlink="">
      <xdr:nvSpPr>
        <xdr:cNvPr id="296" name="フローチャート: 判断 295"/>
        <xdr:cNvSpPr/>
      </xdr:nvSpPr>
      <xdr:spPr>
        <a:xfrm>
          <a:off x="965200" y="135261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168275</xdr:rowOff>
    </xdr:from>
    <xdr:to>
      <xdr:col>24</xdr:col>
      <xdr:colOff>114300</xdr:colOff>
      <xdr:row>84</xdr:row>
      <xdr:rowOff>98425</xdr:rowOff>
    </xdr:to>
    <xdr:sp macro="" textlink="">
      <xdr:nvSpPr>
        <xdr:cNvPr id="302" name="楕円 301"/>
        <xdr:cNvSpPr/>
      </xdr:nvSpPr>
      <xdr:spPr>
        <a:xfrm>
          <a:off x="4036060" y="14082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146702</xdr:rowOff>
    </xdr:from>
    <xdr:ext cx="405111" cy="259045"/>
    <xdr:sp macro="" textlink="">
      <xdr:nvSpPr>
        <xdr:cNvPr id="303" name="【福祉施設】&#10;有形固定資産減価償却率該当値テキスト"/>
        <xdr:cNvSpPr txBox="1"/>
      </xdr:nvSpPr>
      <xdr:spPr>
        <a:xfrm>
          <a:off x="4124960"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130175</xdr:rowOff>
    </xdr:from>
    <xdr:to>
      <xdr:col>20</xdr:col>
      <xdr:colOff>38100</xdr:colOff>
      <xdr:row>84</xdr:row>
      <xdr:rowOff>60325</xdr:rowOff>
    </xdr:to>
    <xdr:sp macro="" textlink="">
      <xdr:nvSpPr>
        <xdr:cNvPr id="304" name="楕円 303"/>
        <xdr:cNvSpPr/>
      </xdr:nvSpPr>
      <xdr:spPr>
        <a:xfrm>
          <a:off x="3312160" y="140442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9525</xdr:rowOff>
    </xdr:from>
    <xdr:to>
      <xdr:col>24</xdr:col>
      <xdr:colOff>63500</xdr:colOff>
      <xdr:row>84</xdr:row>
      <xdr:rowOff>47625</xdr:rowOff>
    </xdr:to>
    <xdr:cxnSp macro="">
      <xdr:nvCxnSpPr>
        <xdr:cNvPr id="305" name="直線コネクタ 304"/>
        <xdr:cNvCxnSpPr/>
      </xdr:nvCxnSpPr>
      <xdr:spPr>
        <a:xfrm>
          <a:off x="3355340" y="14091285"/>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133986</xdr:rowOff>
    </xdr:from>
    <xdr:to>
      <xdr:col>15</xdr:col>
      <xdr:colOff>101600</xdr:colOff>
      <xdr:row>85</xdr:row>
      <xdr:rowOff>64136</xdr:rowOff>
    </xdr:to>
    <xdr:sp macro="" textlink="">
      <xdr:nvSpPr>
        <xdr:cNvPr id="306" name="楕円 305"/>
        <xdr:cNvSpPr/>
      </xdr:nvSpPr>
      <xdr:spPr>
        <a:xfrm>
          <a:off x="2514600" y="14215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9525</xdr:rowOff>
    </xdr:from>
    <xdr:to>
      <xdr:col>19</xdr:col>
      <xdr:colOff>177800</xdr:colOff>
      <xdr:row>85</xdr:row>
      <xdr:rowOff>13336</xdr:rowOff>
    </xdr:to>
    <xdr:cxnSp macro="">
      <xdr:nvCxnSpPr>
        <xdr:cNvPr id="307" name="直線コネクタ 306"/>
        <xdr:cNvCxnSpPr/>
      </xdr:nvCxnSpPr>
      <xdr:spPr>
        <a:xfrm flipV="1">
          <a:off x="2565400" y="14091285"/>
          <a:ext cx="789940" cy="17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99695</xdr:rowOff>
    </xdr:from>
    <xdr:to>
      <xdr:col>10</xdr:col>
      <xdr:colOff>165100</xdr:colOff>
      <xdr:row>85</xdr:row>
      <xdr:rowOff>29845</xdr:rowOff>
    </xdr:to>
    <xdr:sp macro="" textlink="">
      <xdr:nvSpPr>
        <xdr:cNvPr id="308" name="楕円 307"/>
        <xdr:cNvSpPr/>
      </xdr:nvSpPr>
      <xdr:spPr>
        <a:xfrm>
          <a:off x="1739900" y="14181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150495</xdr:rowOff>
    </xdr:from>
    <xdr:to>
      <xdr:col>15</xdr:col>
      <xdr:colOff>50800</xdr:colOff>
      <xdr:row>85</xdr:row>
      <xdr:rowOff>13336</xdr:rowOff>
    </xdr:to>
    <xdr:cxnSp macro="">
      <xdr:nvCxnSpPr>
        <xdr:cNvPr id="309" name="直線コネクタ 308"/>
        <xdr:cNvCxnSpPr/>
      </xdr:nvCxnSpPr>
      <xdr:spPr>
        <a:xfrm>
          <a:off x="1790700" y="14232255"/>
          <a:ext cx="7747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67311</xdr:rowOff>
    </xdr:from>
    <xdr:to>
      <xdr:col>6</xdr:col>
      <xdr:colOff>38100</xdr:colOff>
      <xdr:row>84</xdr:row>
      <xdr:rowOff>168911</xdr:rowOff>
    </xdr:to>
    <xdr:sp macro="" textlink="">
      <xdr:nvSpPr>
        <xdr:cNvPr id="310" name="楕円 309"/>
        <xdr:cNvSpPr/>
      </xdr:nvSpPr>
      <xdr:spPr>
        <a:xfrm>
          <a:off x="965200" y="141490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118111</xdr:rowOff>
    </xdr:from>
    <xdr:to>
      <xdr:col>10</xdr:col>
      <xdr:colOff>114300</xdr:colOff>
      <xdr:row>84</xdr:row>
      <xdr:rowOff>150495</xdr:rowOff>
    </xdr:to>
    <xdr:cxnSp macro="">
      <xdr:nvCxnSpPr>
        <xdr:cNvPr id="311" name="直線コネクタ 310"/>
        <xdr:cNvCxnSpPr/>
      </xdr:nvCxnSpPr>
      <xdr:spPr>
        <a:xfrm>
          <a:off x="1008380" y="14199871"/>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113047</xdr:rowOff>
    </xdr:from>
    <xdr:ext cx="405111" cy="259045"/>
    <xdr:sp macro="" textlink="">
      <xdr:nvSpPr>
        <xdr:cNvPr id="312" name="n_1aveValue【福祉施設】&#10;有形固定資産減価償却率"/>
        <xdr:cNvSpPr txBox="1"/>
      </xdr:nvSpPr>
      <xdr:spPr>
        <a:xfrm>
          <a:off x="317056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84472</xdr:rowOff>
    </xdr:from>
    <xdr:ext cx="405111" cy="259045"/>
    <xdr:sp macro="" textlink="">
      <xdr:nvSpPr>
        <xdr:cNvPr id="313" name="n_2aveValue【福祉施設】&#10;有形固定資産減価償却率"/>
        <xdr:cNvSpPr txBox="1"/>
      </xdr:nvSpPr>
      <xdr:spPr>
        <a:xfrm>
          <a:off x="238570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88282</xdr:rowOff>
    </xdr:from>
    <xdr:ext cx="405111" cy="259045"/>
    <xdr:sp macro="" textlink="">
      <xdr:nvSpPr>
        <xdr:cNvPr id="314" name="n_3aveValue【福祉施設】&#10;有形固定資産減価償却率"/>
        <xdr:cNvSpPr txBox="1"/>
      </xdr:nvSpPr>
      <xdr:spPr>
        <a:xfrm>
          <a:off x="1611004" y="1333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61613</xdr:rowOff>
    </xdr:from>
    <xdr:ext cx="405111" cy="259045"/>
    <xdr:sp macro="" textlink="">
      <xdr:nvSpPr>
        <xdr:cNvPr id="315" name="n_4aveValue【福祉施設】&#10;有形固定資産減価償却率"/>
        <xdr:cNvSpPr txBox="1"/>
      </xdr:nvSpPr>
      <xdr:spPr>
        <a:xfrm>
          <a:off x="836304" y="13305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51452</xdr:rowOff>
    </xdr:from>
    <xdr:ext cx="405111" cy="259045"/>
    <xdr:sp macro="" textlink="">
      <xdr:nvSpPr>
        <xdr:cNvPr id="316" name="n_1mainValue【福祉施設】&#10;有形固定資産減価償却率"/>
        <xdr:cNvSpPr txBox="1"/>
      </xdr:nvSpPr>
      <xdr:spPr>
        <a:xfrm>
          <a:off x="3170564" y="1413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55263</xdr:rowOff>
    </xdr:from>
    <xdr:ext cx="405111" cy="259045"/>
    <xdr:sp macro="" textlink="">
      <xdr:nvSpPr>
        <xdr:cNvPr id="317" name="n_2mainValue【福祉施設】&#10;有形固定資産減価償却率"/>
        <xdr:cNvSpPr txBox="1"/>
      </xdr:nvSpPr>
      <xdr:spPr>
        <a:xfrm>
          <a:off x="238570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20972</xdr:rowOff>
    </xdr:from>
    <xdr:ext cx="405111" cy="259045"/>
    <xdr:sp macro="" textlink="">
      <xdr:nvSpPr>
        <xdr:cNvPr id="318" name="n_3mainValue【福祉施設】&#10;有形固定資産減価償却率"/>
        <xdr:cNvSpPr txBox="1"/>
      </xdr:nvSpPr>
      <xdr:spPr>
        <a:xfrm>
          <a:off x="161100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160038</xdr:rowOff>
    </xdr:from>
    <xdr:ext cx="405111" cy="259045"/>
    <xdr:sp macro="" textlink="">
      <xdr:nvSpPr>
        <xdr:cNvPr id="319" name="n_4mainValue【福祉施設】&#10;有形固定資産減価償却率"/>
        <xdr:cNvSpPr txBox="1"/>
      </xdr:nvSpPr>
      <xdr:spPr>
        <a:xfrm>
          <a:off x="83630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10668</xdr:rowOff>
    </xdr:to>
    <xdr:cxnSp macro="">
      <xdr:nvCxnSpPr>
        <xdr:cNvPr id="341" name="直線コネクタ 340"/>
        <xdr:cNvCxnSpPr/>
      </xdr:nvCxnSpPr>
      <xdr:spPr>
        <a:xfrm flipV="1">
          <a:off x="9219565" y="13026391"/>
          <a:ext cx="0" cy="1401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42" name="【福祉施設】&#10;一人当たり面積最小値テキスト"/>
        <xdr:cNvSpPr txBox="1"/>
      </xdr:nvSpPr>
      <xdr:spPr>
        <a:xfrm>
          <a:off x="9258300"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43" name="直線コネクタ 342"/>
        <xdr:cNvCxnSpPr/>
      </xdr:nvCxnSpPr>
      <xdr:spPr>
        <a:xfrm>
          <a:off x="9154160" y="14427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44" name="【福祉施設】&#10;一人当たり面積最大値テキスト"/>
        <xdr:cNvSpPr txBox="1"/>
      </xdr:nvSpPr>
      <xdr:spPr>
        <a:xfrm>
          <a:off x="9258300" y="128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45" name="直線コネクタ 344"/>
        <xdr:cNvCxnSpPr/>
      </xdr:nvCxnSpPr>
      <xdr:spPr>
        <a:xfrm>
          <a:off x="915416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46" name="【福祉施設】&#10;一人当たり面積平均値テキスト"/>
        <xdr:cNvSpPr txBox="1"/>
      </xdr:nvSpPr>
      <xdr:spPr>
        <a:xfrm>
          <a:off x="925830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47" name="フローチャート: 判断 346"/>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33020</xdr:rowOff>
    </xdr:from>
    <xdr:to>
      <xdr:col>50</xdr:col>
      <xdr:colOff>165100</xdr:colOff>
      <xdr:row>82</xdr:row>
      <xdr:rowOff>134620</xdr:rowOff>
    </xdr:to>
    <xdr:sp macro="" textlink="">
      <xdr:nvSpPr>
        <xdr:cNvPr id="348" name="フローチャート: 判断 347"/>
        <xdr:cNvSpPr/>
      </xdr:nvSpPr>
      <xdr:spPr>
        <a:xfrm>
          <a:off x="84455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42163</xdr:rowOff>
    </xdr:from>
    <xdr:to>
      <xdr:col>46</xdr:col>
      <xdr:colOff>38100</xdr:colOff>
      <xdr:row>82</xdr:row>
      <xdr:rowOff>143763</xdr:rowOff>
    </xdr:to>
    <xdr:sp macro="" textlink="">
      <xdr:nvSpPr>
        <xdr:cNvPr id="349" name="フローチャート: 判断 348"/>
        <xdr:cNvSpPr/>
      </xdr:nvSpPr>
      <xdr:spPr>
        <a:xfrm>
          <a:off x="7670800" y="137886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33020</xdr:rowOff>
    </xdr:from>
    <xdr:to>
      <xdr:col>41</xdr:col>
      <xdr:colOff>101600</xdr:colOff>
      <xdr:row>82</xdr:row>
      <xdr:rowOff>134620</xdr:rowOff>
    </xdr:to>
    <xdr:sp macro="" textlink="">
      <xdr:nvSpPr>
        <xdr:cNvPr id="350" name="フローチャート: 判断 349"/>
        <xdr:cNvSpPr/>
      </xdr:nvSpPr>
      <xdr:spPr>
        <a:xfrm>
          <a:off x="68732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33020</xdr:rowOff>
    </xdr:from>
    <xdr:to>
      <xdr:col>36</xdr:col>
      <xdr:colOff>165100</xdr:colOff>
      <xdr:row>82</xdr:row>
      <xdr:rowOff>134620</xdr:rowOff>
    </xdr:to>
    <xdr:sp macro="" textlink="">
      <xdr:nvSpPr>
        <xdr:cNvPr id="351" name="フローチャート: 判断 350"/>
        <xdr:cNvSpPr/>
      </xdr:nvSpPr>
      <xdr:spPr>
        <a:xfrm>
          <a:off x="60985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117602</xdr:rowOff>
    </xdr:from>
    <xdr:to>
      <xdr:col>55</xdr:col>
      <xdr:colOff>50800</xdr:colOff>
      <xdr:row>84</xdr:row>
      <xdr:rowOff>47752</xdr:rowOff>
    </xdr:to>
    <xdr:sp macro="" textlink="">
      <xdr:nvSpPr>
        <xdr:cNvPr id="357" name="楕円 356"/>
        <xdr:cNvSpPr/>
      </xdr:nvSpPr>
      <xdr:spPr>
        <a:xfrm>
          <a:off x="9192260" y="140317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96029</xdr:rowOff>
    </xdr:from>
    <xdr:ext cx="469744" cy="259045"/>
    <xdr:sp macro="" textlink="">
      <xdr:nvSpPr>
        <xdr:cNvPr id="358" name="【福祉施設】&#10;一人当たり面積該当値テキスト"/>
        <xdr:cNvSpPr txBox="1"/>
      </xdr:nvSpPr>
      <xdr:spPr>
        <a:xfrm>
          <a:off x="9258300" y="140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117602</xdr:rowOff>
    </xdr:from>
    <xdr:to>
      <xdr:col>50</xdr:col>
      <xdr:colOff>165100</xdr:colOff>
      <xdr:row>84</xdr:row>
      <xdr:rowOff>47752</xdr:rowOff>
    </xdr:to>
    <xdr:sp macro="" textlink="">
      <xdr:nvSpPr>
        <xdr:cNvPr id="359" name="楕円 358"/>
        <xdr:cNvSpPr/>
      </xdr:nvSpPr>
      <xdr:spPr>
        <a:xfrm>
          <a:off x="8445500" y="14031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168402</xdr:rowOff>
    </xdr:from>
    <xdr:to>
      <xdr:col>55</xdr:col>
      <xdr:colOff>0</xdr:colOff>
      <xdr:row>83</xdr:row>
      <xdr:rowOff>168402</xdr:rowOff>
    </xdr:to>
    <xdr:cxnSp macro="">
      <xdr:nvCxnSpPr>
        <xdr:cNvPr id="360" name="直線コネクタ 359"/>
        <xdr:cNvCxnSpPr/>
      </xdr:nvCxnSpPr>
      <xdr:spPr>
        <a:xfrm>
          <a:off x="8496300" y="1408252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117602</xdr:rowOff>
    </xdr:from>
    <xdr:to>
      <xdr:col>46</xdr:col>
      <xdr:colOff>38100</xdr:colOff>
      <xdr:row>84</xdr:row>
      <xdr:rowOff>47752</xdr:rowOff>
    </xdr:to>
    <xdr:sp macro="" textlink="">
      <xdr:nvSpPr>
        <xdr:cNvPr id="361" name="楕円 360"/>
        <xdr:cNvSpPr/>
      </xdr:nvSpPr>
      <xdr:spPr>
        <a:xfrm>
          <a:off x="7670800" y="140317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168402</xdr:rowOff>
    </xdr:from>
    <xdr:to>
      <xdr:col>50</xdr:col>
      <xdr:colOff>114300</xdr:colOff>
      <xdr:row>83</xdr:row>
      <xdr:rowOff>168402</xdr:rowOff>
    </xdr:to>
    <xdr:cxnSp macro="">
      <xdr:nvCxnSpPr>
        <xdr:cNvPr id="362" name="直線コネクタ 361"/>
        <xdr:cNvCxnSpPr/>
      </xdr:nvCxnSpPr>
      <xdr:spPr>
        <a:xfrm>
          <a:off x="7713980" y="1408252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126746</xdr:rowOff>
    </xdr:from>
    <xdr:to>
      <xdr:col>41</xdr:col>
      <xdr:colOff>101600</xdr:colOff>
      <xdr:row>84</xdr:row>
      <xdr:rowOff>56896</xdr:rowOff>
    </xdr:to>
    <xdr:sp macro="" textlink="">
      <xdr:nvSpPr>
        <xdr:cNvPr id="363" name="楕円 362"/>
        <xdr:cNvSpPr/>
      </xdr:nvSpPr>
      <xdr:spPr>
        <a:xfrm>
          <a:off x="6873240" y="14040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168402</xdr:rowOff>
    </xdr:from>
    <xdr:to>
      <xdr:col>45</xdr:col>
      <xdr:colOff>177800</xdr:colOff>
      <xdr:row>84</xdr:row>
      <xdr:rowOff>6096</xdr:rowOff>
    </xdr:to>
    <xdr:cxnSp macro="">
      <xdr:nvCxnSpPr>
        <xdr:cNvPr id="364" name="直線コネクタ 363"/>
        <xdr:cNvCxnSpPr/>
      </xdr:nvCxnSpPr>
      <xdr:spPr>
        <a:xfrm flipV="1">
          <a:off x="6924040" y="14082522"/>
          <a:ext cx="78994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126746</xdr:rowOff>
    </xdr:from>
    <xdr:to>
      <xdr:col>36</xdr:col>
      <xdr:colOff>165100</xdr:colOff>
      <xdr:row>84</xdr:row>
      <xdr:rowOff>56896</xdr:rowOff>
    </xdr:to>
    <xdr:sp macro="" textlink="">
      <xdr:nvSpPr>
        <xdr:cNvPr id="365" name="楕円 364"/>
        <xdr:cNvSpPr/>
      </xdr:nvSpPr>
      <xdr:spPr>
        <a:xfrm>
          <a:off x="6098540" y="14040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6096</xdr:rowOff>
    </xdr:from>
    <xdr:to>
      <xdr:col>41</xdr:col>
      <xdr:colOff>50800</xdr:colOff>
      <xdr:row>84</xdr:row>
      <xdr:rowOff>6096</xdr:rowOff>
    </xdr:to>
    <xdr:cxnSp macro="">
      <xdr:nvCxnSpPr>
        <xdr:cNvPr id="366" name="直線コネクタ 365"/>
        <xdr:cNvCxnSpPr/>
      </xdr:nvCxnSpPr>
      <xdr:spPr>
        <a:xfrm>
          <a:off x="6149340" y="1408785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151147</xdr:rowOff>
    </xdr:from>
    <xdr:ext cx="469744" cy="259045"/>
    <xdr:sp macro="" textlink="">
      <xdr:nvSpPr>
        <xdr:cNvPr id="367" name="n_1aveValue【福祉施設】&#10;一人当たり面積"/>
        <xdr:cNvSpPr txBox="1"/>
      </xdr:nvSpPr>
      <xdr:spPr>
        <a:xfrm>
          <a:off x="8271587" y="1356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160290</xdr:rowOff>
    </xdr:from>
    <xdr:ext cx="469744" cy="259045"/>
    <xdr:sp macro="" textlink="">
      <xdr:nvSpPr>
        <xdr:cNvPr id="368" name="n_2aveValue【福祉施設】&#10;一人当たり面積"/>
        <xdr:cNvSpPr txBox="1"/>
      </xdr:nvSpPr>
      <xdr:spPr>
        <a:xfrm>
          <a:off x="7509587" y="1357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151147</xdr:rowOff>
    </xdr:from>
    <xdr:ext cx="469744" cy="259045"/>
    <xdr:sp macro="" textlink="">
      <xdr:nvSpPr>
        <xdr:cNvPr id="369" name="n_3aveValue【福祉施設】&#10;一人当たり面積"/>
        <xdr:cNvSpPr txBox="1"/>
      </xdr:nvSpPr>
      <xdr:spPr>
        <a:xfrm>
          <a:off x="6712027" y="1356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151147</xdr:rowOff>
    </xdr:from>
    <xdr:ext cx="469744" cy="259045"/>
    <xdr:sp macro="" textlink="">
      <xdr:nvSpPr>
        <xdr:cNvPr id="370" name="n_4aveValue【福祉施設】&#10;一人当たり面積"/>
        <xdr:cNvSpPr txBox="1"/>
      </xdr:nvSpPr>
      <xdr:spPr>
        <a:xfrm>
          <a:off x="5937327" y="1356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38879</xdr:rowOff>
    </xdr:from>
    <xdr:ext cx="469744" cy="259045"/>
    <xdr:sp macro="" textlink="">
      <xdr:nvSpPr>
        <xdr:cNvPr id="371" name="n_1mainValue【福祉施設】&#10;一人当たり面積"/>
        <xdr:cNvSpPr txBox="1"/>
      </xdr:nvSpPr>
      <xdr:spPr>
        <a:xfrm>
          <a:off x="827158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38879</xdr:rowOff>
    </xdr:from>
    <xdr:ext cx="469744" cy="259045"/>
    <xdr:sp macro="" textlink="">
      <xdr:nvSpPr>
        <xdr:cNvPr id="372" name="n_2mainValue【福祉施設】&#10;一人当たり面積"/>
        <xdr:cNvSpPr txBox="1"/>
      </xdr:nvSpPr>
      <xdr:spPr>
        <a:xfrm>
          <a:off x="750958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48023</xdr:rowOff>
    </xdr:from>
    <xdr:ext cx="469744" cy="259045"/>
    <xdr:sp macro="" textlink="">
      <xdr:nvSpPr>
        <xdr:cNvPr id="373" name="n_3mainValue【福祉施設】&#10;一人当たり面積"/>
        <xdr:cNvSpPr txBox="1"/>
      </xdr:nvSpPr>
      <xdr:spPr>
        <a:xfrm>
          <a:off x="6712027" y="1412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48023</xdr:rowOff>
    </xdr:from>
    <xdr:ext cx="469744" cy="259045"/>
    <xdr:sp macro="" textlink="">
      <xdr:nvSpPr>
        <xdr:cNvPr id="374" name="n_4mainValue【福祉施設】&#10;一人当たり面積"/>
        <xdr:cNvSpPr txBox="1"/>
      </xdr:nvSpPr>
      <xdr:spPr>
        <a:xfrm>
          <a:off x="5937327" y="1412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162742</xdr:rowOff>
    </xdr:from>
    <xdr:to>
      <xdr:col>24</xdr:col>
      <xdr:colOff>62865</xdr:colOff>
      <xdr:row>108</xdr:row>
      <xdr:rowOff>7620</xdr:rowOff>
    </xdr:to>
    <xdr:cxnSp macro="">
      <xdr:nvCxnSpPr>
        <xdr:cNvPr id="400" name="直線コネクタ 399"/>
        <xdr:cNvCxnSpPr/>
      </xdr:nvCxnSpPr>
      <xdr:spPr>
        <a:xfrm flipV="1">
          <a:off x="4086225" y="16926742"/>
          <a:ext cx="0" cy="1185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11447</xdr:rowOff>
    </xdr:from>
    <xdr:ext cx="405111" cy="259045"/>
    <xdr:sp macro="" textlink="">
      <xdr:nvSpPr>
        <xdr:cNvPr id="401" name="【市民会館】&#10;有形固定資産減価償却率最小値テキスト"/>
        <xdr:cNvSpPr txBox="1"/>
      </xdr:nvSpPr>
      <xdr:spPr>
        <a:xfrm>
          <a:off x="4124960" y="1811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xdr:rowOff>
    </xdr:from>
    <xdr:to>
      <xdr:col>24</xdr:col>
      <xdr:colOff>152400</xdr:colOff>
      <xdr:row>108</xdr:row>
      <xdr:rowOff>7620</xdr:rowOff>
    </xdr:to>
    <xdr:cxnSp macro="">
      <xdr:nvCxnSpPr>
        <xdr:cNvPr id="402" name="直線コネクタ 401"/>
        <xdr:cNvCxnSpPr/>
      </xdr:nvCxnSpPr>
      <xdr:spPr>
        <a:xfrm>
          <a:off x="4020820" y="18112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109419</xdr:rowOff>
    </xdr:from>
    <xdr:ext cx="405111" cy="259045"/>
    <xdr:sp macro="" textlink="">
      <xdr:nvSpPr>
        <xdr:cNvPr id="403" name="【市民会館】&#10;有形固定資産減価償却率最大値テキスト"/>
        <xdr:cNvSpPr txBox="1"/>
      </xdr:nvSpPr>
      <xdr:spPr>
        <a:xfrm>
          <a:off x="4124960" y="1670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162742</xdr:rowOff>
    </xdr:from>
    <xdr:to>
      <xdr:col>24</xdr:col>
      <xdr:colOff>152400</xdr:colOff>
      <xdr:row>100</xdr:row>
      <xdr:rowOff>162742</xdr:rowOff>
    </xdr:to>
    <xdr:cxnSp macro="">
      <xdr:nvCxnSpPr>
        <xdr:cNvPr id="404" name="直線コネクタ 403"/>
        <xdr:cNvCxnSpPr/>
      </xdr:nvCxnSpPr>
      <xdr:spPr>
        <a:xfrm>
          <a:off x="4020820" y="16926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89098</xdr:rowOff>
    </xdr:from>
    <xdr:ext cx="405111" cy="259045"/>
    <xdr:sp macro="" textlink="">
      <xdr:nvSpPr>
        <xdr:cNvPr id="405" name="【市民会館】&#10;有形固定資産減価償却率平均値テキスト"/>
        <xdr:cNvSpPr txBox="1"/>
      </xdr:nvSpPr>
      <xdr:spPr>
        <a:xfrm>
          <a:off x="4124960" y="173560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66221</xdr:rowOff>
    </xdr:from>
    <xdr:to>
      <xdr:col>24</xdr:col>
      <xdr:colOff>114300</xdr:colOff>
      <xdr:row>104</xdr:row>
      <xdr:rowOff>167821</xdr:rowOff>
    </xdr:to>
    <xdr:sp macro="" textlink="">
      <xdr:nvSpPr>
        <xdr:cNvPr id="406" name="フローチャート: 判断 405"/>
        <xdr:cNvSpPr/>
      </xdr:nvSpPr>
      <xdr:spPr>
        <a:xfrm>
          <a:off x="4036060" y="1750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100512</xdr:rowOff>
    </xdr:from>
    <xdr:to>
      <xdr:col>20</xdr:col>
      <xdr:colOff>38100</xdr:colOff>
      <xdr:row>105</xdr:row>
      <xdr:rowOff>30662</xdr:rowOff>
    </xdr:to>
    <xdr:sp macro="" textlink="">
      <xdr:nvSpPr>
        <xdr:cNvPr id="407" name="フローチャート: 判断 406"/>
        <xdr:cNvSpPr/>
      </xdr:nvSpPr>
      <xdr:spPr>
        <a:xfrm>
          <a:off x="3312160" y="175350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87449</xdr:rowOff>
    </xdr:from>
    <xdr:to>
      <xdr:col>15</xdr:col>
      <xdr:colOff>101600</xdr:colOff>
      <xdr:row>105</xdr:row>
      <xdr:rowOff>17599</xdr:rowOff>
    </xdr:to>
    <xdr:sp macro="" textlink="">
      <xdr:nvSpPr>
        <xdr:cNvPr id="408" name="フローチャート: 判断 407"/>
        <xdr:cNvSpPr/>
      </xdr:nvSpPr>
      <xdr:spPr>
        <a:xfrm>
          <a:off x="2514600" y="17522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160927</xdr:rowOff>
    </xdr:from>
    <xdr:to>
      <xdr:col>10</xdr:col>
      <xdr:colOff>165100</xdr:colOff>
      <xdr:row>104</xdr:row>
      <xdr:rowOff>91077</xdr:rowOff>
    </xdr:to>
    <xdr:sp macro="" textlink="">
      <xdr:nvSpPr>
        <xdr:cNvPr id="409" name="フローチャート: 判断 408"/>
        <xdr:cNvSpPr/>
      </xdr:nvSpPr>
      <xdr:spPr>
        <a:xfrm>
          <a:off x="1739900" y="17427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0" name="フローチャート: 判断 409"/>
        <xdr:cNvSpPr/>
      </xdr:nvSpPr>
      <xdr:spPr>
        <a:xfrm>
          <a:off x="965200" y="174583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129902</xdr:rowOff>
    </xdr:from>
    <xdr:to>
      <xdr:col>24</xdr:col>
      <xdr:colOff>114300</xdr:colOff>
      <xdr:row>105</xdr:row>
      <xdr:rowOff>60052</xdr:rowOff>
    </xdr:to>
    <xdr:sp macro="" textlink="">
      <xdr:nvSpPr>
        <xdr:cNvPr id="416" name="楕円 415"/>
        <xdr:cNvSpPr/>
      </xdr:nvSpPr>
      <xdr:spPr>
        <a:xfrm>
          <a:off x="4036060" y="17564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108329</xdr:rowOff>
    </xdr:from>
    <xdr:ext cx="405111" cy="259045"/>
    <xdr:sp macro="" textlink="">
      <xdr:nvSpPr>
        <xdr:cNvPr id="417" name="【市民会館】&#10;有形固定資産減価償却率該当値テキスト"/>
        <xdr:cNvSpPr txBox="1"/>
      </xdr:nvSpPr>
      <xdr:spPr>
        <a:xfrm>
          <a:off x="4124960" y="17542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110308</xdr:rowOff>
    </xdr:from>
    <xdr:to>
      <xdr:col>20</xdr:col>
      <xdr:colOff>38100</xdr:colOff>
      <xdr:row>105</xdr:row>
      <xdr:rowOff>40458</xdr:rowOff>
    </xdr:to>
    <xdr:sp macro="" textlink="">
      <xdr:nvSpPr>
        <xdr:cNvPr id="418" name="楕円 417"/>
        <xdr:cNvSpPr/>
      </xdr:nvSpPr>
      <xdr:spPr>
        <a:xfrm>
          <a:off x="3312160" y="175448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161108</xdr:rowOff>
    </xdr:from>
    <xdr:to>
      <xdr:col>24</xdr:col>
      <xdr:colOff>63500</xdr:colOff>
      <xdr:row>105</xdr:row>
      <xdr:rowOff>9252</xdr:rowOff>
    </xdr:to>
    <xdr:cxnSp macro="">
      <xdr:nvCxnSpPr>
        <xdr:cNvPr id="419" name="直線コネクタ 418"/>
        <xdr:cNvCxnSpPr/>
      </xdr:nvCxnSpPr>
      <xdr:spPr>
        <a:xfrm>
          <a:off x="3355340" y="17595668"/>
          <a:ext cx="73152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74386</xdr:rowOff>
    </xdr:from>
    <xdr:to>
      <xdr:col>15</xdr:col>
      <xdr:colOff>101600</xdr:colOff>
      <xdr:row>105</xdr:row>
      <xdr:rowOff>4536</xdr:rowOff>
    </xdr:to>
    <xdr:sp macro="" textlink="">
      <xdr:nvSpPr>
        <xdr:cNvPr id="420" name="楕円 419"/>
        <xdr:cNvSpPr/>
      </xdr:nvSpPr>
      <xdr:spPr>
        <a:xfrm>
          <a:off x="2514600" y="17508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125186</xdr:rowOff>
    </xdr:from>
    <xdr:to>
      <xdr:col>19</xdr:col>
      <xdr:colOff>177800</xdr:colOff>
      <xdr:row>104</xdr:row>
      <xdr:rowOff>161108</xdr:rowOff>
    </xdr:to>
    <xdr:cxnSp macro="">
      <xdr:nvCxnSpPr>
        <xdr:cNvPr id="421" name="直線コネクタ 420"/>
        <xdr:cNvCxnSpPr/>
      </xdr:nvCxnSpPr>
      <xdr:spPr>
        <a:xfrm>
          <a:off x="2565400" y="17559746"/>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38463</xdr:rowOff>
    </xdr:from>
    <xdr:to>
      <xdr:col>10</xdr:col>
      <xdr:colOff>165100</xdr:colOff>
      <xdr:row>104</xdr:row>
      <xdr:rowOff>140063</xdr:rowOff>
    </xdr:to>
    <xdr:sp macro="" textlink="">
      <xdr:nvSpPr>
        <xdr:cNvPr id="422" name="楕円 421"/>
        <xdr:cNvSpPr/>
      </xdr:nvSpPr>
      <xdr:spPr>
        <a:xfrm>
          <a:off x="1739900" y="1747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89263</xdr:rowOff>
    </xdr:from>
    <xdr:to>
      <xdr:col>15</xdr:col>
      <xdr:colOff>50800</xdr:colOff>
      <xdr:row>104</xdr:row>
      <xdr:rowOff>125186</xdr:rowOff>
    </xdr:to>
    <xdr:cxnSp macro="">
      <xdr:nvCxnSpPr>
        <xdr:cNvPr id="423" name="直線コネクタ 422"/>
        <xdr:cNvCxnSpPr/>
      </xdr:nvCxnSpPr>
      <xdr:spPr>
        <a:xfrm>
          <a:off x="1790700" y="17523823"/>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2539</xdr:rowOff>
    </xdr:from>
    <xdr:to>
      <xdr:col>6</xdr:col>
      <xdr:colOff>38100</xdr:colOff>
      <xdr:row>104</xdr:row>
      <xdr:rowOff>104139</xdr:rowOff>
    </xdr:to>
    <xdr:sp macro="" textlink="">
      <xdr:nvSpPr>
        <xdr:cNvPr id="424" name="楕円 423"/>
        <xdr:cNvSpPr/>
      </xdr:nvSpPr>
      <xdr:spPr>
        <a:xfrm>
          <a:off x="965200" y="174370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53339</xdr:rowOff>
    </xdr:from>
    <xdr:to>
      <xdr:col>10</xdr:col>
      <xdr:colOff>114300</xdr:colOff>
      <xdr:row>104</xdr:row>
      <xdr:rowOff>89263</xdr:rowOff>
    </xdr:to>
    <xdr:cxnSp macro="">
      <xdr:nvCxnSpPr>
        <xdr:cNvPr id="425" name="直線コネクタ 424"/>
        <xdr:cNvCxnSpPr/>
      </xdr:nvCxnSpPr>
      <xdr:spPr>
        <a:xfrm>
          <a:off x="1008380" y="17487899"/>
          <a:ext cx="7823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47189</xdr:rowOff>
    </xdr:from>
    <xdr:ext cx="405111" cy="259045"/>
    <xdr:sp macro="" textlink="">
      <xdr:nvSpPr>
        <xdr:cNvPr id="426" name="n_1aveValue【市民会館】&#10;有形固定資産減価償却率"/>
        <xdr:cNvSpPr txBox="1"/>
      </xdr:nvSpPr>
      <xdr:spPr>
        <a:xfrm>
          <a:off x="3170564" y="1731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8726</xdr:rowOff>
    </xdr:from>
    <xdr:ext cx="405111" cy="259045"/>
    <xdr:sp macro="" textlink="">
      <xdr:nvSpPr>
        <xdr:cNvPr id="427" name="n_2aveValue【市民会館】&#10;有形固定資産減価償却率"/>
        <xdr:cNvSpPr txBox="1"/>
      </xdr:nvSpPr>
      <xdr:spPr>
        <a:xfrm>
          <a:off x="2385704" y="1761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107604</xdr:rowOff>
    </xdr:from>
    <xdr:ext cx="405111" cy="259045"/>
    <xdr:sp macro="" textlink="">
      <xdr:nvSpPr>
        <xdr:cNvPr id="428" name="n_3aveValue【市民会館】&#10;有形固定資産減価償却率"/>
        <xdr:cNvSpPr txBox="1"/>
      </xdr:nvSpPr>
      <xdr:spPr>
        <a:xfrm>
          <a:off x="161100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116495</xdr:rowOff>
    </xdr:from>
    <xdr:ext cx="405111" cy="259045"/>
    <xdr:sp macro="" textlink="">
      <xdr:nvSpPr>
        <xdr:cNvPr id="429" name="n_4aveValue【市民会館】&#10;有形固定資産減価償却率"/>
        <xdr:cNvSpPr txBox="1"/>
      </xdr:nvSpPr>
      <xdr:spPr>
        <a:xfrm>
          <a:off x="836304" y="175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31585</xdr:rowOff>
    </xdr:from>
    <xdr:ext cx="405111" cy="259045"/>
    <xdr:sp macro="" textlink="">
      <xdr:nvSpPr>
        <xdr:cNvPr id="430" name="n_1mainValue【市民会館】&#10;有形固定資産減価償却率"/>
        <xdr:cNvSpPr txBox="1"/>
      </xdr:nvSpPr>
      <xdr:spPr>
        <a:xfrm>
          <a:off x="3170564" y="176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21063</xdr:rowOff>
    </xdr:from>
    <xdr:ext cx="405111" cy="259045"/>
    <xdr:sp macro="" textlink="">
      <xdr:nvSpPr>
        <xdr:cNvPr id="431" name="n_2mainValue【市民会館】&#10;有形固定資産減価償却率"/>
        <xdr:cNvSpPr txBox="1"/>
      </xdr:nvSpPr>
      <xdr:spPr>
        <a:xfrm>
          <a:off x="238570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131190</xdr:rowOff>
    </xdr:from>
    <xdr:ext cx="405111" cy="259045"/>
    <xdr:sp macro="" textlink="">
      <xdr:nvSpPr>
        <xdr:cNvPr id="432" name="n_3mainValue【市民会館】&#10;有形固定資産減価償却率"/>
        <xdr:cNvSpPr txBox="1"/>
      </xdr:nvSpPr>
      <xdr:spPr>
        <a:xfrm>
          <a:off x="1611004" y="17565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120666</xdr:rowOff>
    </xdr:from>
    <xdr:ext cx="405111" cy="259045"/>
    <xdr:sp macro="" textlink="">
      <xdr:nvSpPr>
        <xdr:cNvPr id="433" name="n_4mainValue【市民会館】&#10;有形固定資産減価償却率"/>
        <xdr:cNvSpPr txBox="1"/>
      </xdr:nvSpPr>
      <xdr:spPr>
        <a:xfrm>
          <a:off x="836304" y="1721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4" name="テキスト ボックス 443"/>
        <xdr:cNvSpPr txBox="1"/>
      </xdr:nvSpPr>
      <xdr:spPr>
        <a:xfrm>
          <a:off x="54053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121920</xdr:rowOff>
    </xdr:from>
    <xdr:to>
      <xdr:col>54</xdr:col>
      <xdr:colOff>189865</xdr:colOff>
      <xdr:row>108</xdr:row>
      <xdr:rowOff>140208</xdr:rowOff>
    </xdr:to>
    <xdr:cxnSp macro="">
      <xdr:nvCxnSpPr>
        <xdr:cNvPr id="456" name="直線コネクタ 455"/>
        <xdr:cNvCxnSpPr/>
      </xdr:nvCxnSpPr>
      <xdr:spPr>
        <a:xfrm flipV="1">
          <a:off x="9219565" y="16885920"/>
          <a:ext cx="0" cy="135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144035</xdr:rowOff>
    </xdr:from>
    <xdr:ext cx="469744" cy="259045"/>
    <xdr:sp macro="" textlink="">
      <xdr:nvSpPr>
        <xdr:cNvPr id="457" name="【市民会館】&#10;一人当たり面積最小値テキスト"/>
        <xdr:cNvSpPr txBox="1"/>
      </xdr:nvSpPr>
      <xdr:spPr>
        <a:xfrm>
          <a:off x="9258300" y="1824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140208</xdr:rowOff>
    </xdr:from>
    <xdr:to>
      <xdr:col>55</xdr:col>
      <xdr:colOff>88900</xdr:colOff>
      <xdr:row>108</xdr:row>
      <xdr:rowOff>140208</xdr:rowOff>
    </xdr:to>
    <xdr:cxnSp macro="">
      <xdr:nvCxnSpPr>
        <xdr:cNvPr id="458" name="直線コネクタ 457"/>
        <xdr:cNvCxnSpPr/>
      </xdr:nvCxnSpPr>
      <xdr:spPr>
        <a:xfrm>
          <a:off x="9154160" y="182453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68597</xdr:rowOff>
    </xdr:from>
    <xdr:ext cx="469744" cy="259045"/>
    <xdr:sp macro="" textlink="">
      <xdr:nvSpPr>
        <xdr:cNvPr id="459" name="【市民会館】&#10;一人当たり面積最大値テキスト"/>
        <xdr:cNvSpPr txBox="1"/>
      </xdr:nvSpPr>
      <xdr:spPr>
        <a:xfrm>
          <a:off x="9258300" y="1666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121920</xdr:rowOff>
    </xdr:from>
    <xdr:to>
      <xdr:col>55</xdr:col>
      <xdr:colOff>88900</xdr:colOff>
      <xdr:row>100</xdr:row>
      <xdr:rowOff>121920</xdr:rowOff>
    </xdr:to>
    <xdr:cxnSp macro="">
      <xdr:nvCxnSpPr>
        <xdr:cNvPr id="460" name="直線コネクタ 459"/>
        <xdr:cNvCxnSpPr/>
      </xdr:nvCxnSpPr>
      <xdr:spPr>
        <a:xfrm>
          <a:off x="9154160" y="1688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42690</xdr:rowOff>
    </xdr:from>
    <xdr:ext cx="469744" cy="259045"/>
    <xdr:sp macro="" textlink="">
      <xdr:nvSpPr>
        <xdr:cNvPr id="461" name="【市民会館】&#10;一人当たり面積平均値テキスト"/>
        <xdr:cNvSpPr txBox="1"/>
      </xdr:nvSpPr>
      <xdr:spPr>
        <a:xfrm>
          <a:off x="9258300" y="1764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64263</xdr:rowOff>
    </xdr:from>
    <xdr:to>
      <xdr:col>55</xdr:col>
      <xdr:colOff>50800</xdr:colOff>
      <xdr:row>105</xdr:row>
      <xdr:rowOff>165863</xdr:rowOff>
    </xdr:to>
    <xdr:sp macro="" textlink="">
      <xdr:nvSpPr>
        <xdr:cNvPr id="462" name="フローチャート: 判断 461"/>
        <xdr:cNvSpPr/>
      </xdr:nvSpPr>
      <xdr:spPr>
        <a:xfrm>
          <a:off x="9192260" y="176664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98552</xdr:rowOff>
    </xdr:from>
    <xdr:to>
      <xdr:col>50</xdr:col>
      <xdr:colOff>165100</xdr:colOff>
      <xdr:row>105</xdr:row>
      <xdr:rowOff>28702</xdr:rowOff>
    </xdr:to>
    <xdr:sp macro="" textlink="">
      <xdr:nvSpPr>
        <xdr:cNvPr id="463" name="フローチャート: 判断 462"/>
        <xdr:cNvSpPr/>
      </xdr:nvSpPr>
      <xdr:spPr>
        <a:xfrm>
          <a:off x="844550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123698</xdr:rowOff>
    </xdr:from>
    <xdr:to>
      <xdr:col>46</xdr:col>
      <xdr:colOff>38100</xdr:colOff>
      <xdr:row>104</xdr:row>
      <xdr:rowOff>53848</xdr:rowOff>
    </xdr:to>
    <xdr:sp macro="" textlink="">
      <xdr:nvSpPr>
        <xdr:cNvPr id="464" name="フローチャート: 判断 463"/>
        <xdr:cNvSpPr/>
      </xdr:nvSpPr>
      <xdr:spPr>
        <a:xfrm>
          <a:off x="7670800" y="173906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125985</xdr:rowOff>
    </xdr:from>
    <xdr:to>
      <xdr:col>41</xdr:col>
      <xdr:colOff>101600</xdr:colOff>
      <xdr:row>105</xdr:row>
      <xdr:rowOff>56135</xdr:rowOff>
    </xdr:to>
    <xdr:sp macro="" textlink="">
      <xdr:nvSpPr>
        <xdr:cNvPr id="465" name="フローチャート: 判断 464"/>
        <xdr:cNvSpPr/>
      </xdr:nvSpPr>
      <xdr:spPr>
        <a:xfrm>
          <a:off x="6873240" y="17560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66" name="フローチャート: 判断 465"/>
        <xdr:cNvSpPr/>
      </xdr:nvSpPr>
      <xdr:spPr>
        <a:xfrm>
          <a:off x="60985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89408</xdr:rowOff>
    </xdr:from>
    <xdr:to>
      <xdr:col>55</xdr:col>
      <xdr:colOff>50800</xdr:colOff>
      <xdr:row>105</xdr:row>
      <xdr:rowOff>19558</xdr:rowOff>
    </xdr:to>
    <xdr:sp macro="" textlink="">
      <xdr:nvSpPr>
        <xdr:cNvPr id="472" name="楕円 471"/>
        <xdr:cNvSpPr/>
      </xdr:nvSpPr>
      <xdr:spPr>
        <a:xfrm>
          <a:off x="9192260" y="175239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112285</xdr:rowOff>
    </xdr:from>
    <xdr:ext cx="469744" cy="259045"/>
    <xdr:sp macro="" textlink="">
      <xdr:nvSpPr>
        <xdr:cNvPr id="473" name="【市民会館】&#10;一人当たり面積該当値テキスト"/>
        <xdr:cNvSpPr txBox="1"/>
      </xdr:nvSpPr>
      <xdr:spPr>
        <a:xfrm>
          <a:off x="9258300" y="1737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98552</xdr:rowOff>
    </xdr:from>
    <xdr:to>
      <xdr:col>50</xdr:col>
      <xdr:colOff>165100</xdr:colOff>
      <xdr:row>105</xdr:row>
      <xdr:rowOff>28702</xdr:rowOff>
    </xdr:to>
    <xdr:sp macro="" textlink="">
      <xdr:nvSpPr>
        <xdr:cNvPr id="474" name="楕円 473"/>
        <xdr:cNvSpPr/>
      </xdr:nvSpPr>
      <xdr:spPr>
        <a:xfrm>
          <a:off x="8445500" y="17533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140208</xdr:rowOff>
    </xdr:from>
    <xdr:to>
      <xdr:col>55</xdr:col>
      <xdr:colOff>0</xdr:colOff>
      <xdr:row>104</xdr:row>
      <xdr:rowOff>149352</xdr:rowOff>
    </xdr:to>
    <xdr:cxnSp macro="">
      <xdr:nvCxnSpPr>
        <xdr:cNvPr id="475" name="直線コネクタ 474"/>
        <xdr:cNvCxnSpPr/>
      </xdr:nvCxnSpPr>
      <xdr:spPr>
        <a:xfrm flipV="1">
          <a:off x="8496300" y="17574768"/>
          <a:ext cx="7239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107696</xdr:rowOff>
    </xdr:from>
    <xdr:to>
      <xdr:col>46</xdr:col>
      <xdr:colOff>38100</xdr:colOff>
      <xdr:row>105</xdr:row>
      <xdr:rowOff>37846</xdr:rowOff>
    </xdr:to>
    <xdr:sp macro="" textlink="">
      <xdr:nvSpPr>
        <xdr:cNvPr id="476" name="楕円 475"/>
        <xdr:cNvSpPr/>
      </xdr:nvSpPr>
      <xdr:spPr>
        <a:xfrm>
          <a:off x="7670800" y="175422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149352</xdr:rowOff>
    </xdr:from>
    <xdr:to>
      <xdr:col>50</xdr:col>
      <xdr:colOff>114300</xdr:colOff>
      <xdr:row>104</xdr:row>
      <xdr:rowOff>158496</xdr:rowOff>
    </xdr:to>
    <xdr:cxnSp macro="">
      <xdr:nvCxnSpPr>
        <xdr:cNvPr id="477" name="直線コネクタ 476"/>
        <xdr:cNvCxnSpPr/>
      </xdr:nvCxnSpPr>
      <xdr:spPr>
        <a:xfrm flipV="1">
          <a:off x="7713980" y="17583912"/>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116839</xdr:rowOff>
    </xdr:from>
    <xdr:to>
      <xdr:col>41</xdr:col>
      <xdr:colOff>101600</xdr:colOff>
      <xdr:row>105</xdr:row>
      <xdr:rowOff>46989</xdr:rowOff>
    </xdr:to>
    <xdr:sp macro="" textlink="">
      <xdr:nvSpPr>
        <xdr:cNvPr id="478" name="楕円 477"/>
        <xdr:cNvSpPr/>
      </xdr:nvSpPr>
      <xdr:spPr>
        <a:xfrm>
          <a:off x="6873240" y="17551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158496</xdr:rowOff>
    </xdr:from>
    <xdr:to>
      <xdr:col>45</xdr:col>
      <xdr:colOff>177800</xdr:colOff>
      <xdr:row>104</xdr:row>
      <xdr:rowOff>167639</xdr:rowOff>
    </xdr:to>
    <xdr:cxnSp macro="">
      <xdr:nvCxnSpPr>
        <xdr:cNvPr id="479" name="直線コネクタ 478"/>
        <xdr:cNvCxnSpPr/>
      </xdr:nvCxnSpPr>
      <xdr:spPr>
        <a:xfrm flipV="1">
          <a:off x="6924040" y="17593056"/>
          <a:ext cx="78994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125985</xdr:rowOff>
    </xdr:from>
    <xdr:to>
      <xdr:col>36</xdr:col>
      <xdr:colOff>165100</xdr:colOff>
      <xdr:row>105</xdr:row>
      <xdr:rowOff>56135</xdr:rowOff>
    </xdr:to>
    <xdr:sp macro="" textlink="">
      <xdr:nvSpPr>
        <xdr:cNvPr id="480" name="楕円 479"/>
        <xdr:cNvSpPr/>
      </xdr:nvSpPr>
      <xdr:spPr>
        <a:xfrm>
          <a:off x="6098540" y="17560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167639</xdr:rowOff>
    </xdr:from>
    <xdr:to>
      <xdr:col>41</xdr:col>
      <xdr:colOff>50800</xdr:colOff>
      <xdr:row>105</xdr:row>
      <xdr:rowOff>5335</xdr:rowOff>
    </xdr:to>
    <xdr:cxnSp macro="">
      <xdr:nvCxnSpPr>
        <xdr:cNvPr id="481" name="直線コネクタ 480"/>
        <xdr:cNvCxnSpPr/>
      </xdr:nvCxnSpPr>
      <xdr:spPr>
        <a:xfrm flipV="1">
          <a:off x="6149340" y="17602199"/>
          <a:ext cx="774700" cy="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19829</xdr:rowOff>
    </xdr:from>
    <xdr:ext cx="469744" cy="259045"/>
    <xdr:sp macro="" textlink="">
      <xdr:nvSpPr>
        <xdr:cNvPr id="482" name="n_1aveValue【市民会館】&#10;一人当たり面積"/>
        <xdr:cNvSpPr txBox="1"/>
      </xdr:nvSpPr>
      <xdr:spPr>
        <a:xfrm>
          <a:off x="8271587" y="1762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70375</xdr:rowOff>
    </xdr:from>
    <xdr:ext cx="469744" cy="259045"/>
    <xdr:sp macro="" textlink="">
      <xdr:nvSpPr>
        <xdr:cNvPr id="483" name="n_2aveValue【市民会館】&#10;一人当たり面積"/>
        <xdr:cNvSpPr txBox="1"/>
      </xdr:nvSpPr>
      <xdr:spPr>
        <a:xfrm>
          <a:off x="7509587" y="1716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47262</xdr:rowOff>
    </xdr:from>
    <xdr:ext cx="469744" cy="259045"/>
    <xdr:sp macro="" textlink="">
      <xdr:nvSpPr>
        <xdr:cNvPr id="484" name="n_3aveValue【市民会館】&#10;一人当たり面積"/>
        <xdr:cNvSpPr txBox="1"/>
      </xdr:nvSpPr>
      <xdr:spPr>
        <a:xfrm>
          <a:off x="6712027" y="1764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83838</xdr:rowOff>
    </xdr:from>
    <xdr:ext cx="469744" cy="259045"/>
    <xdr:sp macro="" textlink="">
      <xdr:nvSpPr>
        <xdr:cNvPr id="485" name="n_4aveValue【市民会館】&#10;一人当たり面積"/>
        <xdr:cNvSpPr txBox="1"/>
      </xdr:nvSpPr>
      <xdr:spPr>
        <a:xfrm>
          <a:off x="593732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45229</xdr:rowOff>
    </xdr:from>
    <xdr:ext cx="469744" cy="259045"/>
    <xdr:sp macro="" textlink="">
      <xdr:nvSpPr>
        <xdr:cNvPr id="486" name="n_1mainValue【市民会館】&#10;一人当たり面積"/>
        <xdr:cNvSpPr txBox="1"/>
      </xdr:nvSpPr>
      <xdr:spPr>
        <a:xfrm>
          <a:off x="8271587" y="173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28973</xdr:rowOff>
    </xdr:from>
    <xdr:ext cx="469744" cy="259045"/>
    <xdr:sp macro="" textlink="">
      <xdr:nvSpPr>
        <xdr:cNvPr id="487" name="n_2mainValue【市民会館】&#10;一人当たり面積"/>
        <xdr:cNvSpPr txBox="1"/>
      </xdr:nvSpPr>
      <xdr:spPr>
        <a:xfrm>
          <a:off x="7509587" y="1763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63516</xdr:rowOff>
    </xdr:from>
    <xdr:ext cx="469744" cy="259045"/>
    <xdr:sp macro="" textlink="">
      <xdr:nvSpPr>
        <xdr:cNvPr id="488" name="n_3mainValue【市民会館】&#10;一人当たり面積"/>
        <xdr:cNvSpPr txBox="1"/>
      </xdr:nvSpPr>
      <xdr:spPr>
        <a:xfrm>
          <a:off x="671202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72662</xdr:rowOff>
    </xdr:from>
    <xdr:ext cx="469744" cy="259045"/>
    <xdr:sp macro="" textlink="">
      <xdr:nvSpPr>
        <xdr:cNvPr id="489" name="n_4mainValue【市民会館】&#10;一人当たり面積"/>
        <xdr:cNvSpPr txBox="1"/>
      </xdr:nvSpPr>
      <xdr:spPr>
        <a:xfrm>
          <a:off x="5937327" y="1733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1" name="直線コネクタ 500"/>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502" name="テキスト ボックス 501"/>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3" name="直線コネクタ 502"/>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4" name="テキスト ボックス 503"/>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5" name="直線コネクタ 504"/>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6" name="テキスト ボックス 505"/>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7" name="直線コネクタ 506"/>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8" name="テキスト ボックス 507"/>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41</xdr:row>
      <xdr:rowOff>167640</xdr:rowOff>
    </xdr:to>
    <xdr:cxnSp macro="">
      <xdr:nvCxnSpPr>
        <xdr:cNvPr id="512" name="直線コネクタ 511"/>
        <xdr:cNvCxnSpPr/>
      </xdr:nvCxnSpPr>
      <xdr:spPr>
        <a:xfrm flipV="1">
          <a:off x="14375764" y="55397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513" name="【一般廃棄物処理施設】&#10;有形固定資産減価償却率最小値テキスト"/>
        <xdr:cNvSpPr txBox="1"/>
      </xdr:nvSpPr>
      <xdr:spPr>
        <a:xfrm>
          <a:off x="1441450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514" name="直線コネクタ 513"/>
        <xdr:cNvCxnSpPr/>
      </xdr:nvCxnSpPr>
      <xdr:spPr>
        <a:xfrm>
          <a:off x="142875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515" name="【一般廃棄物処理施設】&#10;有形固定資産減価償却率最大値テキスト"/>
        <xdr:cNvSpPr txBox="1"/>
      </xdr:nvSpPr>
      <xdr:spPr>
        <a:xfrm>
          <a:off x="14414500" y="532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516" name="直線コネクタ 515"/>
        <xdr:cNvCxnSpPr/>
      </xdr:nvCxnSpPr>
      <xdr:spPr>
        <a:xfrm>
          <a:off x="14287500" y="553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169435</xdr:rowOff>
    </xdr:from>
    <xdr:ext cx="405111" cy="259045"/>
    <xdr:sp macro="" textlink="">
      <xdr:nvSpPr>
        <xdr:cNvPr id="517" name="【一般廃棄物処理施設】&#10;有形固定資産減価償却率平均値テキスト"/>
        <xdr:cNvSpPr txBox="1"/>
      </xdr:nvSpPr>
      <xdr:spPr>
        <a:xfrm>
          <a:off x="14414500" y="603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146558</xdr:rowOff>
    </xdr:from>
    <xdr:to>
      <xdr:col>85</xdr:col>
      <xdr:colOff>177800</xdr:colOff>
      <xdr:row>37</xdr:row>
      <xdr:rowOff>76708</xdr:rowOff>
    </xdr:to>
    <xdr:sp macro="" textlink="">
      <xdr:nvSpPr>
        <xdr:cNvPr id="518" name="フローチャート: 判断 517"/>
        <xdr:cNvSpPr/>
      </xdr:nvSpPr>
      <xdr:spPr>
        <a:xfrm>
          <a:off x="14325600" y="618159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18542</xdr:rowOff>
    </xdr:from>
    <xdr:to>
      <xdr:col>81</xdr:col>
      <xdr:colOff>101600</xdr:colOff>
      <xdr:row>38</xdr:row>
      <xdr:rowOff>120142</xdr:rowOff>
    </xdr:to>
    <xdr:sp macro="" textlink="">
      <xdr:nvSpPr>
        <xdr:cNvPr id="519" name="フローチャート: 判断 518"/>
        <xdr:cNvSpPr/>
      </xdr:nvSpPr>
      <xdr:spPr>
        <a:xfrm>
          <a:off x="13578840" y="6388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169418</xdr:rowOff>
    </xdr:from>
    <xdr:to>
      <xdr:col>76</xdr:col>
      <xdr:colOff>165100</xdr:colOff>
      <xdr:row>38</xdr:row>
      <xdr:rowOff>99568</xdr:rowOff>
    </xdr:to>
    <xdr:sp macro="" textlink="">
      <xdr:nvSpPr>
        <xdr:cNvPr id="520" name="フローチャート: 判断 519"/>
        <xdr:cNvSpPr/>
      </xdr:nvSpPr>
      <xdr:spPr>
        <a:xfrm>
          <a:off x="12804140" y="6372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80264</xdr:rowOff>
    </xdr:from>
    <xdr:to>
      <xdr:col>72</xdr:col>
      <xdr:colOff>38100</xdr:colOff>
      <xdr:row>39</xdr:row>
      <xdr:rowOff>10414</xdr:rowOff>
    </xdr:to>
    <xdr:sp macro="" textlink="">
      <xdr:nvSpPr>
        <xdr:cNvPr id="521" name="フローチャート: 判断 520"/>
        <xdr:cNvSpPr/>
      </xdr:nvSpPr>
      <xdr:spPr>
        <a:xfrm>
          <a:off x="12029440" y="64505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32258</xdr:rowOff>
    </xdr:from>
    <xdr:to>
      <xdr:col>67</xdr:col>
      <xdr:colOff>101600</xdr:colOff>
      <xdr:row>38</xdr:row>
      <xdr:rowOff>133858</xdr:rowOff>
    </xdr:to>
    <xdr:sp macro="" textlink="">
      <xdr:nvSpPr>
        <xdr:cNvPr id="522" name="フローチャート: 判断 521"/>
        <xdr:cNvSpPr/>
      </xdr:nvSpPr>
      <xdr:spPr>
        <a:xfrm>
          <a:off x="11231880" y="64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66548</xdr:rowOff>
    </xdr:from>
    <xdr:to>
      <xdr:col>85</xdr:col>
      <xdr:colOff>177800</xdr:colOff>
      <xdr:row>38</xdr:row>
      <xdr:rowOff>168148</xdr:rowOff>
    </xdr:to>
    <xdr:sp macro="" textlink="">
      <xdr:nvSpPr>
        <xdr:cNvPr id="528" name="楕円 527"/>
        <xdr:cNvSpPr/>
      </xdr:nvSpPr>
      <xdr:spPr>
        <a:xfrm>
          <a:off x="14325600" y="643686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44975</xdr:rowOff>
    </xdr:from>
    <xdr:ext cx="405111" cy="259045"/>
    <xdr:sp macro="" textlink="">
      <xdr:nvSpPr>
        <xdr:cNvPr id="529" name="【一般廃棄物処理施設】&#10;有形固定資産減価償却率該当値テキスト"/>
        <xdr:cNvSpPr txBox="1"/>
      </xdr:nvSpPr>
      <xdr:spPr>
        <a:xfrm>
          <a:off x="14414500" y="641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160274</xdr:rowOff>
    </xdr:from>
    <xdr:to>
      <xdr:col>81</xdr:col>
      <xdr:colOff>101600</xdr:colOff>
      <xdr:row>38</xdr:row>
      <xdr:rowOff>90424</xdr:rowOff>
    </xdr:to>
    <xdr:sp macro="" textlink="">
      <xdr:nvSpPr>
        <xdr:cNvPr id="530" name="楕円 529"/>
        <xdr:cNvSpPr/>
      </xdr:nvSpPr>
      <xdr:spPr>
        <a:xfrm>
          <a:off x="13578840" y="6362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39624</xdr:rowOff>
    </xdr:from>
    <xdr:to>
      <xdr:col>85</xdr:col>
      <xdr:colOff>127000</xdr:colOff>
      <xdr:row>38</xdr:row>
      <xdr:rowOff>117348</xdr:rowOff>
    </xdr:to>
    <xdr:cxnSp macro="">
      <xdr:nvCxnSpPr>
        <xdr:cNvPr id="531" name="直線コネクタ 530"/>
        <xdr:cNvCxnSpPr/>
      </xdr:nvCxnSpPr>
      <xdr:spPr>
        <a:xfrm>
          <a:off x="13629640" y="6409944"/>
          <a:ext cx="74676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82550</xdr:rowOff>
    </xdr:from>
    <xdr:to>
      <xdr:col>76</xdr:col>
      <xdr:colOff>165100</xdr:colOff>
      <xdr:row>41</xdr:row>
      <xdr:rowOff>12700</xdr:rowOff>
    </xdr:to>
    <xdr:sp macro="" textlink="">
      <xdr:nvSpPr>
        <xdr:cNvPr id="532" name="楕円 531"/>
        <xdr:cNvSpPr/>
      </xdr:nvSpPr>
      <xdr:spPr>
        <a:xfrm>
          <a:off x="12804140" y="678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39624</xdr:rowOff>
    </xdr:from>
    <xdr:to>
      <xdr:col>81</xdr:col>
      <xdr:colOff>50800</xdr:colOff>
      <xdr:row>40</xdr:row>
      <xdr:rowOff>133350</xdr:rowOff>
    </xdr:to>
    <xdr:cxnSp macro="">
      <xdr:nvCxnSpPr>
        <xdr:cNvPr id="533" name="直線コネクタ 532"/>
        <xdr:cNvCxnSpPr/>
      </xdr:nvCxnSpPr>
      <xdr:spPr>
        <a:xfrm flipV="1">
          <a:off x="12854940" y="6409944"/>
          <a:ext cx="774700" cy="42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23114</xdr:rowOff>
    </xdr:from>
    <xdr:to>
      <xdr:col>72</xdr:col>
      <xdr:colOff>38100</xdr:colOff>
      <xdr:row>40</xdr:row>
      <xdr:rowOff>124714</xdr:rowOff>
    </xdr:to>
    <xdr:sp macro="" textlink="">
      <xdr:nvSpPr>
        <xdr:cNvPr id="534" name="楕円 533"/>
        <xdr:cNvSpPr/>
      </xdr:nvSpPr>
      <xdr:spPr>
        <a:xfrm>
          <a:off x="12029440" y="67287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73914</xdr:rowOff>
    </xdr:from>
    <xdr:to>
      <xdr:col>76</xdr:col>
      <xdr:colOff>114300</xdr:colOff>
      <xdr:row>40</xdr:row>
      <xdr:rowOff>133350</xdr:rowOff>
    </xdr:to>
    <xdr:cxnSp macro="">
      <xdr:nvCxnSpPr>
        <xdr:cNvPr id="535" name="直線コネクタ 534"/>
        <xdr:cNvCxnSpPr/>
      </xdr:nvCxnSpPr>
      <xdr:spPr>
        <a:xfrm>
          <a:off x="12072620" y="6779514"/>
          <a:ext cx="7823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144272</xdr:rowOff>
    </xdr:from>
    <xdr:to>
      <xdr:col>67</xdr:col>
      <xdr:colOff>101600</xdr:colOff>
      <xdr:row>40</xdr:row>
      <xdr:rowOff>74422</xdr:rowOff>
    </xdr:to>
    <xdr:sp macro="" textlink="">
      <xdr:nvSpPr>
        <xdr:cNvPr id="536" name="楕円 535"/>
        <xdr:cNvSpPr/>
      </xdr:nvSpPr>
      <xdr:spPr>
        <a:xfrm>
          <a:off x="11231880" y="66822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23622</xdr:rowOff>
    </xdr:from>
    <xdr:to>
      <xdr:col>71</xdr:col>
      <xdr:colOff>177800</xdr:colOff>
      <xdr:row>40</xdr:row>
      <xdr:rowOff>73914</xdr:rowOff>
    </xdr:to>
    <xdr:cxnSp macro="">
      <xdr:nvCxnSpPr>
        <xdr:cNvPr id="537" name="直線コネクタ 536"/>
        <xdr:cNvCxnSpPr/>
      </xdr:nvCxnSpPr>
      <xdr:spPr>
        <a:xfrm>
          <a:off x="11282680" y="6729222"/>
          <a:ext cx="78994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111269</xdr:rowOff>
    </xdr:from>
    <xdr:ext cx="405111" cy="259045"/>
    <xdr:sp macro="" textlink="">
      <xdr:nvSpPr>
        <xdr:cNvPr id="538" name="n_1aveValue【一般廃棄物処理施設】&#10;有形固定資産減価償却率"/>
        <xdr:cNvSpPr txBox="1"/>
      </xdr:nvSpPr>
      <xdr:spPr>
        <a:xfrm>
          <a:off x="13437244" y="6481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116095</xdr:rowOff>
    </xdr:from>
    <xdr:ext cx="405111" cy="259045"/>
    <xdr:sp macro="" textlink="">
      <xdr:nvSpPr>
        <xdr:cNvPr id="539" name="n_2aveValue【一般廃棄物処理施設】&#10;有形固定資産減価償却率"/>
        <xdr:cNvSpPr txBox="1"/>
      </xdr:nvSpPr>
      <xdr:spPr>
        <a:xfrm>
          <a:off x="12675244" y="615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26941</xdr:rowOff>
    </xdr:from>
    <xdr:ext cx="405111" cy="259045"/>
    <xdr:sp macro="" textlink="">
      <xdr:nvSpPr>
        <xdr:cNvPr id="540" name="n_3aveValue【一般廃棄物処理施設】&#10;有形固定資産減価償却率"/>
        <xdr:cNvSpPr txBox="1"/>
      </xdr:nvSpPr>
      <xdr:spPr>
        <a:xfrm>
          <a:off x="11900544" y="622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150385</xdr:rowOff>
    </xdr:from>
    <xdr:ext cx="405111" cy="259045"/>
    <xdr:sp macro="" textlink="">
      <xdr:nvSpPr>
        <xdr:cNvPr id="541" name="n_4aveValue【一般廃棄物処理施設】&#10;有形固定資産減価償却率"/>
        <xdr:cNvSpPr txBox="1"/>
      </xdr:nvSpPr>
      <xdr:spPr>
        <a:xfrm>
          <a:off x="11102984" y="618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106951</xdr:rowOff>
    </xdr:from>
    <xdr:ext cx="405111" cy="259045"/>
    <xdr:sp macro="" textlink="">
      <xdr:nvSpPr>
        <xdr:cNvPr id="542" name="n_1mainValue【一般廃棄物処理施設】&#10;有形固定資産減価償却率"/>
        <xdr:cNvSpPr txBox="1"/>
      </xdr:nvSpPr>
      <xdr:spPr>
        <a:xfrm>
          <a:off x="134372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3827</xdr:rowOff>
    </xdr:from>
    <xdr:ext cx="405111" cy="259045"/>
    <xdr:sp macro="" textlink="">
      <xdr:nvSpPr>
        <xdr:cNvPr id="543" name="n_2mainValue【一般廃棄物処理施設】&#10;有形固定資産減価償却率"/>
        <xdr:cNvSpPr txBox="1"/>
      </xdr:nvSpPr>
      <xdr:spPr>
        <a:xfrm>
          <a:off x="126752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115841</xdr:rowOff>
    </xdr:from>
    <xdr:ext cx="405111" cy="259045"/>
    <xdr:sp macro="" textlink="">
      <xdr:nvSpPr>
        <xdr:cNvPr id="544" name="n_3mainValue【一般廃棄物処理施設】&#10;有形固定資産減価償却率"/>
        <xdr:cNvSpPr txBox="1"/>
      </xdr:nvSpPr>
      <xdr:spPr>
        <a:xfrm>
          <a:off x="11900544" y="682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65549</xdr:rowOff>
    </xdr:from>
    <xdr:ext cx="405111" cy="259045"/>
    <xdr:sp macro="" textlink="">
      <xdr:nvSpPr>
        <xdr:cNvPr id="545" name="n_4mainValue【一般廃棄物処理施設】&#10;有形固定資産減価償却率"/>
        <xdr:cNvSpPr txBox="1"/>
      </xdr:nvSpPr>
      <xdr:spPr>
        <a:xfrm>
          <a:off x="11102984" y="6771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7" name="テキスト ボックス 556"/>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9" name="テキスト ボックス 558"/>
        <xdr:cNvSpPr txBox="1"/>
      </xdr:nvSpPr>
      <xdr:spPr>
        <a:xfrm>
          <a:off x="1563072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3" name="テキスト ボックス 562"/>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5" name="テキスト ボックス 564"/>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141869</xdr:rowOff>
    </xdr:from>
    <xdr:to>
      <xdr:col>116</xdr:col>
      <xdr:colOff>62864</xdr:colOff>
      <xdr:row>41</xdr:row>
      <xdr:rowOff>114833</xdr:rowOff>
    </xdr:to>
    <xdr:cxnSp macro="">
      <xdr:nvCxnSpPr>
        <xdr:cNvPr id="569" name="直線コネクタ 568"/>
        <xdr:cNvCxnSpPr/>
      </xdr:nvCxnSpPr>
      <xdr:spPr>
        <a:xfrm flipV="1">
          <a:off x="19509104" y="5673989"/>
          <a:ext cx="0" cy="1314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118660</xdr:rowOff>
    </xdr:from>
    <xdr:ext cx="534377" cy="259045"/>
    <xdr:sp macro="" textlink="">
      <xdr:nvSpPr>
        <xdr:cNvPr id="570" name="【一般廃棄物処理施設】&#10;一人当たり有形固定資産（償却資産）額最小値テキスト"/>
        <xdr:cNvSpPr txBox="1"/>
      </xdr:nvSpPr>
      <xdr:spPr>
        <a:xfrm>
          <a:off x="19547840" y="699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114833</xdr:rowOff>
    </xdr:from>
    <xdr:to>
      <xdr:col>116</xdr:col>
      <xdr:colOff>152400</xdr:colOff>
      <xdr:row>41</xdr:row>
      <xdr:rowOff>114833</xdr:rowOff>
    </xdr:to>
    <xdr:cxnSp macro="">
      <xdr:nvCxnSpPr>
        <xdr:cNvPr id="571" name="直線コネクタ 570"/>
        <xdr:cNvCxnSpPr/>
      </xdr:nvCxnSpPr>
      <xdr:spPr>
        <a:xfrm>
          <a:off x="19443700" y="69880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88546</xdr:rowOff>
    </xdr:from>
    <xdr:ext cx="599010" cy="259045"/>
    <xdr:sp macro="" textlink="">
      <xdr:nvSpPr>
        <xdr:cNvPr id="572" name="【一般廃棄物処理施設】&#10;一人当たり有形固定資産（償却資産）額最大値テキスト"/>
        <xdr:cNvSpPr txBox="1"/>
      </xdr:nvSpPr>
      <xdr:spPr>
        <a:xfrm>
          <a:off x="19547840" y="5453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141869</xdr:rowOff>
    </xdr:from>
    <xdr:to>
      <xdr:col>116</xdr:col>
      <xdr:colOff>152400</xdr:colOff>
      <xdr:row>33</xdr:row>
      <xdr:rowOff>141869</xdr:rowOff>
    </xdr:to>
    <xdr:cxnSp macro="">
      <xdr:nvCxnSpPr>
        <xdr:cNvPr id="573" name="直線コネクタ 572"/>
        <xdr:cNvCxnSpPr/>
      </xdr:nvCxnSpPr>
      <xdr:spPr>
        <a:xfrm>
          <a:off x="19443700" y="56739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72872</xdr:rowOff>
    </xdr:from>
    <xdr:ext cx="534377" cy="259045"/>
    <xdr:sp macro="" textlink="">
      <xdr:nvSpPr>
        <xdr:cNvPr id="574" name="【一般廃棄物処理施設】&#10;一人当たり有形固定資産（償却資産）額平均値テキスト"/>
        <xdr:cNvSpPr txBox="1"/>
      </xdr:nvSpPr>
      <xdr:spPr>
        <a:xfrm>
          <a:off x="19547840" y="64431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94445</xdr:rowOff>
    </xdr:from>
    <xdr:to>
      <xdr:col>116</xdr:col>
      <xdr:colOff>114300</xdr:colOff>
      <xdr:row>39</xdr:row>
      <xdr:rowOff>24595</xdr:rowOff>
    </xdr:to>
    <xdr:sp macro="" textlink="">
      <xdr:nvSpPr>
        <xdr:cNvPr id="575" name="フローチャート: 判断 574"/>
        <xdr:cNvSpPr/>
      </xdr:nvSpPr>
      <xdr:spPr>
        <a:xfrm>
          <a:off x="19458940" y="6464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118341</xdr:rowOff>
    </xdr:from>
    <xdr:to>
      <xdr:col>112</xdr:col>
      <xdr:colOff>38100</xdr:colOff>
      <xdr:row>39</xdr:row>
      <xdr:rowOff>48491</xdr:rowOff>
    </xdr:to>
    <xdr:sp macro="" textlink="">
      <xdr:nvSpPr>
        <xdr:cNvPr id="576" name="フローチャート: 判断 575"/>
        <xdr:cNvSpPr/>
      </xdr:nvSpPr>
      <xdr:spPr>
        <a:xfrm>
          <a:off x="18735040" y="64886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141315</xdr:rowOff>
    </xdr:from>
    <xdr:to>
      <xdr:col>107</xdr:col>
      <xdr:colOff>101600</xdr:colOff>
      <xdr:row>39</xdr:row>
      <xdr:rowOff>71465</xdr:rowOff>
    </xdr:to>
    <xdr:sp macro="" textlink="">
      <xdr:nvSpPr>
        <xdr:cNvPr id="577" name="フローチャート: 判断 576"/>
        <xdr:cNvSpPr/>
      </xdr:nvSpPr>
      <xdr:spPr>
        <a:xfrm>
          <a:off x="17937480" y="6511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2075</xdr:rowOff>
    </xdr:from>
    <xdr:to>
      <xdr:col>102</xdr:col>
      <xdr:colOff>165100</xdr:colOff>
      <xdr:row>39</xdr:row>
      <xdr:rowOff>103675</xdr:rowOff>
    </xdr:to>
    <xdr:sp macro="" textlink="">
      <xdr:nvSpPr>
        <xdr:cNvPr id="578" name="フローチャート: 判断 577"/>
        <xdr:cNvSpPr/>
      </xdr:nvSpPr>
      <xdr:spPr>
        <a:xfrm>
          <a:off x="17162780" y="65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40701</xdr:rowOff>
    </xdr:from>
    <xdr:to>
      <xdr:col>98</xdr:col>
      <xdr:colOff>38100</xdr:colOff>
      <xdr:row>39</xdr:row>
      <xdr:rowOff>142301</xdr:rowOff>
    </xdr:to>
    <xdr:sp macro="" textlink="">
      <xdr:nvSpPr>
        <xdr:cNvPr id="579" name="フローチャート: 判断 578"/>
        <xdr:cNvSpPr/>
      </xdr:nvSpPr>
      <xdr:spPr>
        <a:xfrm>
          <a:off x="16388080" y="65786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154582</xdr:rowOff>
    </xdr:from>
    <xdr:to>
      <xdr:col>116</xdr:col>
      <xdr:colOff>114300</xdr:colOff>
      <xdr:row>37</xdr:row>
      <xdr:rowOff>84732</xdr:rowOff>
    </xdr:to>
    <xdr:sp macro="" textlink="">
      <xdr:nvSpPr>
        <xdr:cNvPr id="585" name="楕円 584"/>
        <xdr:cNvSpPr/>
      </xdr:nvSpPr>
      <xdr:spPr>
        <a:xfrm>
          <a:off x="19458940" y="6189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6009</xdr:rowOff>
    </xdr:from>
    <xdr:ext cx="599010" cy="259045"/>
    <xdr:sp macro="" textlink="">
      <xdr:nvSpPr>
        <xdr:cNvPr id="586" name="【一般廃棄物処理施設】&#10;一人当たり有形固定資産（償却資産）額該当値テキスト"/>
        <xdr:cNvSpPr txBox="1"/>
      </xdr:nvSpPr>
      <xdr:spPr>
        <a:xfrm>
          <a:off x="19547840" y="6041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162720</xdr:rowOff>
    </xdr:from>
    <xdr:to>
      <xdr:col>112</xdr:col>
      <xdr:colOff>38100</xdr:colOff>
      <xdr:row>37</xdr:row>
      <xdr:rowOff>92870</xdr:rowOff>
    </xdr:to>
    <xdr:sp macro="" textlink="">
      <xdr:nvSpPr>
        <xdr:cNvPr id="587" name="楕円 586"/>
        <xdr:cNvSpPr/>
      </xdr:nvSpPr>
      <xdr:spPr>
        <a:xfrm>
          <a:off x="18735040" y="6197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33932</xdr:rowOff>
    </xdr:from>
    <xdr:to>
      <xdr:col>116</xdr:col>
      <xdr:colOff>63500</xdr:colOff>
      <xdr:row>37</xdr:row>
      <xdr:rowOff>42070</xdr:rowOff>
    </xdr:to>
    <xdr:cxnSp macro="">
      <xdr:nvCxnSpPr>
        <xdr:cNvPr id="588" name="直線コネクタ 587"/>
        <xdr:cNvCxnSpPr/>
      </xdr:nvCxnSpPr>
      <xdr:spPr>
        <a:xfrm flipV="1">
          <a:off x="18778220" y="6236612"/>
          <a:ext cx="73152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68583</xdr:rowOff>
    </xdr:from>
    <xdr:to>
      <xdr:col>107</xdr:col>
      <xdr:colOff>101600</xdr:colOff>
      <xdr:row>38</xdr:row>
      <xdr:rowOff>170183</xdr:rowOff>
    </xdr:to>
    <xdr:sp macro="" textlink="">
      <xdr:nvSpPr>
        <xdr:cNvPr id="589" name="楕円 588"/>
        <xdr:cNvSpPr/>
      </xdr:nvSpPr>
      <xdr:spPr>
        <a:xfrm>
          <a:off x="17937480" y="643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42070</xdr:rowOff>
    </xdr:from>
    <xdr:to>
      <xdr:col>111</xdr:col>
      <xdr:colOff>177800</xdr:colOff>
      <xdr:row>38</xdr:row>
      <xdr:rowOff>119383</xdr:rowOff>
    </xdr:to>
    <xdr:cxnSp macro="">
      <xdr:nvCxnSpPr>
        <xdr:cNvPr id="590" name="直線コネクタ 589"/>
        <xdr:cNvCxnSpPr/>
      </xdr:nvCxnSpPr>
      <xdr:spPr>
        <a:xfrm flipV="1">
          <a:off x="17988280" y="6244750"/>
          <a:ext cx="789940" cy="24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73733</xdr:rowOff>
    </xdr:from>
    <xdr:to>
      <xdr:col>102</xdr:col>
      <xdr:colOff>165100</xdr:colOff>
      <xdr:row>39</xdr:row>
      <xdr:rowOff>3883</xdr:rowOff>
    </xdr:to>
    <xdr:sp macro="" textlink="">
      <xdr:nvSpPr>
        <xdr:cNvPr id="591" name="楕円 590"/>
        <xdr:cNvSpPr/>
      </xdr:nvSpPr>
      <xdr:spPr>
        <a:xfrm>
          <a:off x="17162780" y="64440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119383</xdr:rowOff>
    </xdr:from>
    <xdr:to>
      <xdr:col>107</xdr:col>
      <xdr:colOff>50800</xdr:colOff>
      <xdr:row>38</xdr:row>
      <xdr:rowOff>124533</xdr:rowOff>
    </xdr:to>
    <xdr:cxnSp macro="">
      <xdr:nvCxnSpPr>
        <xdr:cNvPr id="592" name="直線コネクタ 591"/>
        <xdr:cNvCxnSpPr/>
      </xdr:nvCxnSpPr>
      <xdr:spPr>
        <a:xfrm flipV="1">
          <a:off x="17213580" y="6489703"/>
          <a:ext cx="774700" cy="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79319</xdr:rowOff>
    </xdr:from>
    <xdr:to>
      <xdr:col>98</xdr:col>
      <xdr:colOff>38100</xdr:colOff>
      <xdr:row>39</xdr:row>
      <xdr:rowOff>9469</xdr:rowOff>
    </xdr:to>
    <xdr:sp macro="" textlink="">
      <xdr:nvSpPr>
        <xdr:cNvPr id="593" name="楕円 592"/>
        <xdr:cNvSpPr/>
      </xdr:nvSpPr>
      <xdr:spPr>
        <a:xfrm>
          <a:off x="16388080" y="64496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124533</xdr:rowOff>
    </xdr:from>
    <xdr:to>
      <xdr:col>102</xdr:col>
      <xdr:colOff>114300</xdr:colOff>
      <xdr:row>38</xdr:row>
      <xdr:rowOff>130119</xdr:rowOff>
    </xdr:to>
    <xdr:cxnSp macro="">
      <xdr:nvCxnSpPr>
        <xdr:cNvPr id="594" name="直線コネクタ 593"/>
        <xdr:cNvCxnSpPr/>
      </xdr:nvCxnSpPr>
      <xdr:spPr>
        <a:xfrm flipV="1">
          <a:off x="16431260" y="6494853"/>
          <a:ext cx="782320" cy="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39618</xdr:rowOff>
    </xdr:from>
    <xdr:ext cx="534377" cy="259045"/>
    <xdr:sp macro="" textlink="">
      <xdr:nvSpPr>
        <xdr:cNvPr id="595" name="n_1aveValue【一般廃棄物処理施設】&#10;一人当たり有形固定資産（償却資産）額"/>
        <xdr:cNvSpPr txBox="1"/>
      </xdr:nvSpPr>
      <xdr:spPr>
        <a:xfrm>
          <a:off x="18528811" y="657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62592</xdr:rowOff>
    </xdr:from>
    <xdr:ext cx="534377" cy="259045"/>
    <xdr:sp macro="" textlink="">
      <xdr:nvSpPr>
        <xdr:cNvPr id="596" name="n_2aveValue【一般廃棄物処理施設】&#10;一人当たり有形固定資産（償却資産）額"/>
        <xdr:cNvSpPr txBox="1"/>
      </xdr:nvSpPr>
      <xdr:spPr>
        <a:xfrm>
          <a:off x="17766811" y="660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94802</xdr:rowOff>
    </xdr:from>
    <xdr:ext cx="534377" cy="259045"/>
    <xdr:sp macro="" textlink="">
      <xdr:nvSpPr>
        <xdr:cNvPr id="597" name="n_3aveValue【一般廃棄物処理施設】&#10;一人当たり有形固定資産（償却資産）額"/>
        <xdr:cNvSpPr txBox="1"/>
      </xdr:nvSpPr>
      <xdr:spPr>
        <a:xfrm>
          <a:off x="16969251" y="663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133428</xdr:rowOff>
    </xdr:from>
    <xdr:ext cx="534377" cy="259045"/>
    <xdr:sp macro="" textlink="">
      <xdr:nvSpPr>
        <xdr:cNvPr id="598" name="n_4aveValue【一般廃棄物処理施設】&#10;一人当たり有形固定資産（償却資産）額"/>
        <xdr:cNvSpPr txBox="1"/>
      </xdr:nvSpPr>
      <xdr:spPr>
        <a:xfrm>
          <a:off x="16194551" y="667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109397</xdr:rowOff>
    </xdr:from>
    <xdr:ext cx="599010" cy="259045"/>
    <xdr:sp macro="" textlink="">
      <xdr:nvSpPr>
        <xdr:cNvPr id="599" name="n_1mainValue【一般廃棄物処理施設】&#10;一人当たり有形固定資産（償却資産）額"/>
        <xdr:cNvSpPr txBox="1"/>
      </xdr:nvSpPr>
      <xdr:spPr>
        <a:xfrm>
          <a:off x="18496495" y="597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15260</xdr:rowOff>
    </xdr:from>
    <xdr:ext cx="534377" cy="259045"/>
    <xdr:sp macro="" textlink="">
      <xdr:nvSpPr>
        <xdr:cNvPr id="600" name="n_2mainValue【一般廃棄物処理施設】&#10;一人当たり有形固定資産（償却資産）額"/>
        <xdr:cNvSpPr txBox="1"/>
      </xdr:nvSpPr>
      <xdr:spPr>
        <a:xfrm>
          <a:off x="17766811" y="621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20410</xdr:rowOff>
    </xdr:from>
    <xdr:ext cx="534377" cy="259045"/>
    <xdr:sp macro="" textlink="">
      <xdr:nvSpPr>
        <xdr:cNvPr id="601" name="n_3mainValue【一般廃棄物処理施設】&#10;一人当たり有形固定資産（償却資産）額"/>
        <xdr:cNvSpPr txBox="1"/>
      </xdr:nvSpPr>
      <xdr:spPr>
        <a:xfrm>
          <a:off x="16969251" y="622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25996</xdr:rowOff>
    </xdr:from>
    <xdr:ext cx="534377" cy="259045"/>
    <xdr:sp macro="" textlink="">
      <xdr:nvSpPr>
        <xdr:cNvPr id="602" name="n_4mainValue【一般廃棄物処理施設】&#10;一人当たり有形固定資産（償却資産）額"/>
        <xdr:cNvSpPr txBox="1"/>
      </xdr:nvSpPr>
      <xdr:spPr>
        <a:xfrm>
          <a:off x="16194551" y="622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125730</xdr:rowOff>
    </xdr:from>
    <xdr:to>
      <xdr:col>85</xdr:col>
      <xdr:colOff>126364</xdr:colOff>
      <xdr:row>64</xdr:row>
      <xdr:rowOff>91440</xdr:rowOff>
    </xdr:to>
    <xdr:cxnSp macro="">
      <xdr:nvCxnSpPr>
        <xdr:cNvPr id="625" name="直線コネクタ 624"/>
        <xdr:cNvCxnSpPr/>
      </xdr:nvCxnSpPr>
      <xdr:spPr>
        <a:xfrm flipV="1">
          <a:off x="14375764" y="9681210"/>
          <a:ext cx="0"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95267</xdr:rowOff>
    </xdr:from>
    <xdr:ext cx="405111" cy="259045"/>
    <xdr:sp macro="" textlink="">
      <xdr:nvSpPr>
        <xdr:cNvPr id="626" name="【保健センター・保健所】&#10;有形固定資産減価償却率最小値テキスト"/>
        <xdr:cNvSpPr txBox="1"/>
      </xdr:nvSpPr>
      <xdr:spPr>
        <a:xfrm>
          <a:off x="144145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91440</xdr:rowOff>
    </xdr:from>
    <xdr:to>
      <xdr:col>86</xdr:col>
      <xdr:colOff>25400</xdr:colOff>
      <xdr:row>64</xdr:row>
      <xdr:rowOff>91440</xdr:rowOff>
    </xdr:to>
    <xdr:cxnSp macro="">
      <xdr:nvCxnSpPr>
        <xdr:cNvPr id="627" name="直線コネクタ 626"/>
        <xdr:cNvCxnSpPr/>
      </xdr:nvCxnSpPr>
      <xdr:spPr>
        <a:xfrm>
          <a:off x="14287500" y="10820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72407</xdr:rowOff>
    </xdr:from>
    <xdr:ext cx="405111" cy="259045"/>
    <xdr:sp macro="" textlink="">
      <xdr:nvSpPr>
        <xdr:cNvPr id="628" name="【保健センター・保健所】&#10;有形固定資産減価償却率最大値テキスト"/>
        <xdr:cNvSpPr txBox="1"/>
      </xdr:nvSpPr>
      <xdr:spPr>
        <a:xfrm>
          <a:off x="14414500" y="946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125730</xdr:rowOff>
    </xdr:from>
    <xdr:to>
      <xdr:col>86</xdr:col>
      <xdr:colOff>25400</xdr:colOff>
      <xdr:row>57</xdr:row>
      <xdr:rowOff>125730</xdr:rowOff>
    </xdr:to>
    <xdr:cxnSp macro="">
      <xdr:nvCxnSpPr>
        <xdr:cNvPr id="629" name="直線コネクタ 628"/>
        <xdr:cNvCxnSpPr/>
      </xdr:nvCxnSpPr>
      <xdr:spPr>
        <a:xfrm>
          <a:off x="14287500" y="9681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12209</xdr:rowOff>
    </xdr:from>
    <xdr:ext cx="405111" cy="259045"/>
    <xdr:sp macro="" textlink="">
      <xdr:nvSpPr>
        <xdr:cNvPr id="630" name="【保健センター・保健所】&#10;有形固定資産減価償却率平均値テキスト"/>
        <xdr:cNvSpPr txBox="1"/>
      </xdr:nvSpPr>
      <xdr:spPr>
        <a:xfrm>
          <a:off x="14414500" y="100706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33782</xdr:rowOff>
    </xdr:from>
    <xdr:to>
      <xdr:col>85</xdr:col>
      <xdr:colOff>177800</xdr:colOff>
      <xdr:row>60</xdr:row>
      <xdr:rowOff>135382</xdr:rowOff>
    </xdr:to>
    <xdr:sp macro="" textlink="">
      <xdr:nvSpPr>
        <xdr:cNvPr id="631" name="フローチャート: 判断 630"/>
        <xdr:cNvSpPr/>
      </xdr:nvSpPr>
      <xdr:spPr>
        <a:xfrm>
          <a:off x="14325600" y="100921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97790</xdr:rowOff>
    </xdr:from>
    <xdr:to>
      <xdr:col>81</xdr:col>
      <xdr:colOff>101600</xdr:colOff>
      <xdr:row>60</xdr:row>
      <xdr:rowOff>27940</xdr:rowOff>
    </xdr:to>
    <xdr:sp macro="" textlink="">
      <xdr:nvSpPr>
        <xdr:cNvPr id="632" name="フローチャート: 判断 631"/>
        <xdr:cNvSpPr/>
      </xdr:nvSpPr>
      <xdr:spPr>
        <a:xfrm>
          <a:off x="1357884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45212</xdr:rowOff>
    </xdr:from>
    <xdr:to>
      <xdr:col>76</xdr:col>
      <xdr:colOff>165100</xdr:colOff>
      <xdr:row>59</xdr:row>
      <xdr:rowOff>146812</xdr:rowOff>
    </xdr:to>
    <xdr:sp macro="" textlink="">
      <xdr:nvSpPr>
        <xdr:cNvPr id="633" name="フローチャート: 判断 632"/>
        <xdr:cNvSpPr/>
      </xdr:nvSpPr>
      <xdr:spPr>
        <a:xfrm>
          <a:off x="12804140" y="9935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170942</xdr:rowOff>
    </xdr:from>
    <xdr:to>
      <xdr:col>72</xdr:col>
      <xdr:colOff>38100</xdr:colOff>
      <xdr:row>59</xdr:row>
      <xdr:rowOff>101092</xdr:rowOff>
    </xdr:to>
    <xdr:sp macro="" textlink="">
      <xdr:nvSpPr>
        <xdr:cNvPr id="634" name="フローチャート: 判断 633"/>
        <xdr:cNvSpPr/>
      </xdr:nvSpPr>
      <xdr:spPr>
        <a:xfrm>
          <a:off x="12029440" y="9894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129794</xdr:rowOff>
    </xdr:from>
    <xdr:to>
      <xdr:col>67</xdr:col>
      <xdr:colOff>101600</xdr:colOff>
      <xdr:row>59</xdr:row>
      <xdr:rowOff>59944</xdr:rowOff>
    </xdr:to>
    <xdr:sp macro="" textlink="">
      <xdr:nvSpPr>
        <xdr:cNvPr id="635" name="フローチャート: 判断 634"/>
        <xdr:cNvSpPr/>
      </xdr:nvSpPr>
      <xdr:spPr>
        <a:xfrm>
          <a:off x="11231880" y="985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xdr:rowOff>
    </xdr:from>
    <xdr:to>
      <xdr:col>85</xdr:col>
      <xdr:colOff>177800</xdr:colOff>
      <xdr:row>60</xdr:row>
      <xdr:rowOff>112522</xdr:rowOff>
    </xdr:to>
    <xdr:sp macro="" textlink="">
      <xdr:nvSpPr>
        <xdr:cNvPr id="641" name="楕円 640"/>
        <xdr:cNvSpPr/>
      </xdr:nvSpPr>
      <xdr:spPr>
        <a:xfrm>
          <a:off x="14325600" y="1006932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33799</xdr:rowOff>
    </xdr:from>
    <xdr:ext cx="405111" cy="259045"/>
    <xdr:sp macro="" textlink="">
      <xdr:nvSpPr>
        <xdr:cNvPr id="642" name="【保健センター・保健所】&#10;有形固定資産減価償却率該当値テキスト"/>
        <xdr:cNvSpPr txBox="1"/>
      </xdr:nvSpPr>
      <xdr:spPr>
        <a:xfrm>
          <a:off x="14414500"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125222</xdr:rowOff>
    </xdr:from>
    <xdr:to>
      <xdr:col>81</xdr:col>
      <xdr:colOff>101600</xdr:colOff>
      <xdr:row>60</xdr:row>
      <xdr:rowOff>55372</xdr:rowOff>
    </xdr:to>
    <xdr:sp macro="" textlink="">
      <xdr:nvSpPr>
        <xdr:cNvPr id="643" name="楕円 642"/>
        <xdr:cNvSpPr/>
      </xdr:nvSpPr>
      <xdr:spPr>
        <a:xfrm>
          <a:off x="13578840" y="10015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xdr:rowOff>
    </xdr:from>
    <xdr:to>
      <xdr:col>85</xdr:col>
      <xdr:colOff>127000</xdr:colOff>
      <xdr:row>60</xdr:row>
      <xdr:rowOff>61722</xdr:rowOff>
    </xdr:to>
    <xdr:cxnSp macro="">
      <xdr:nvCxnSpPr>
        <xdr:cNvPr id="644" name="直線コネクタ 643"/>
        <xdr:cNvCxnSpPr/>
      </xdr:nvCxnSpPr>
      <xdr:spPr>
        <a:xfrm>
          <a:off x="13629640" y="10062972"/>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68072</xdr:rowOff>
    </xdr:from>
    <xdr:to>
      <xdr:col>76</xdr:col>
      <xdr:colOff>165100</xdr:colOff>
      <xdr:row>59</xdr:row>
      <xdr:rowOff>169672</xdr:rowOff>
    </xdr:to>
    <xdr:sp macro="" textlink="">
      <xdr:nvSpPr>
        <xdr:cNvPr id="645" name="楕円 644"/>
        <xdr:cNvSpPr/>
      </xdr:nvSpPr>
      <xdr:spPr>
        <a:xfrm>
          <a:off x="12804140" y="995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118872</xdr:rowOff>
    </xdr:from>
    <xdr:to>
      <xdr:col>81</xdr:col>
      <xdr:colOff>50800</xdr:colOff>
      <xdr:row>60</xdr:row>
      <xdr:rowOff>4572</xdr:rowOff>
    </xdr:to>
    <xdr:cxnSp macro="">
      <xdr:nvCxnSpPr>
        <xdr:cNvPr id="646" name="直線コネクタ 645"/>
        <xdr:cNvCxnSpPr/>
      </xdr:nvCxnSpPr>
      <xdr:spPr>
        <a:xfrm>
          <a:off x="12854940" y="10009632"/>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10922</xdr:rowOff>
    </xdr:from>
    <xdr:to>
      <xdr:col>72</xdr:col>
      <xdr:colOff>38100</xdr:colOff>
      <xdr:row>59</xdr:row>
      <xdr:rowOff>112522</xdr:rowOff>
    </xdr:to>
    <xdr:sp macro="" textlink="">
      <xdr:nvSpPr>
        <xdr:cNvPr id="647" name="楕円 646"/>
        <xdr:cNvSpPr/>
      </xdr:nvSpPr>
      <xdr:spPr>
        <a:xfrm>
          <a:off x="12029440" y="99016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61722</xdr:rowOff>
    </xdr:from>
    <xdr:to>
      <xdr:col>76</xdr:col>
      <xdr:colOff>114300</xdr:colOff>
      <xdr:row>59</xdr:row>
      <xdr:rowOff>118872</xdr:rowOff>
    </xdr:to>
    <xdr:cxnSp macro="">
      <xdr:nvCxnSpPr>
        <xdr:cNvPr id="648" name="直線コネクタ 647"/>
        <xdr:cNvCxnSpPr/>
      </xdr:nvCxnSpPr>
      <xdr:spPr>
        <a:xfrm>
          <a:off x="12072620" y="9952482"/>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125222</xdr:rowOff>
    </xdr:from>
    <xdr:to>
      <xdr:col>67</xdr:col>
      <xdr:colOff>101600</xdr:colOff>
      <xdr:row>59</xdr:row>
      <xdr:rowOff>55372</xdr:rowOff>
    </xdr:to>
    <xdr:sp macro="" textlink="">
      <xdr:nvSpPr>
        <xdr:cNvPr id="649" name="楕円 648"/>
        <xdr:cNvSpPr/>
      </xdr:nvSpPr>
      <xdr:spPr>
        <a:xfrm>
          <a:off x="11231880" y="9848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4572</xdr:rowOff>
    </xdr:from>
    <xdr:to>
      <xdr:col>71</xdr:col>
      <xdr:colOff>177800</xdr:colOff>
      <xdr:row>59</xdr:row>
      <xdr:rowOff>61722</xdr:rowOff>
    </xdr:to>
    <xdr:cxnSp macro="">
      <xdr:nvCxnSpPr>
        <xdr:cNvPr id="650" name="直線コネクタ 649"/>
        <xdr:cNvCxnSpPr/>
      </xdr:nvCxnSpPr>
      <xdr:spPr>
        <a:xfrm>
          <a:off x="11282680" y="9895332"/>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44467</xdr:rowOff>
    </xdr:from>
    <xdr:ext cx="405111" cy="259045"/>
    <xdr:sp macro="" textlink="">
      <xdr:nvSpPr>
        <xdr:cNvPr id="651" name="n_1aveValue【保健センター・保健所】&#10;有形固定資産減価償却率"/>
        <xdr:cNvSpPr txBox="1"/>
      </xdr:nvSpPr>
      <xdr:spPr>
        <a:xfrm>
          <a:off x="134372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163339</xdr:rowOff>
    </xdr:from>
    <xdr:ext cx="405111" cy="259045"/>
    <xdr:sp macro="" textlink="">
      <xdr:nvSpPr>
        <xdr:cNvPr id="652" name="n_2aveValue【保健センター・保健所】&#10;有形固定資産減価償却率"/>
        <xdr:cNvSpPr txBox="1"/>
      </xdr:nvSpPr>
      <xdr:spPr>
        <a:xfrm>
          <a:off x="12675244" y="971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117619</xdr:rowOff>
    </xdr:from>
    <xdr:ext cx="405111" cy="259045"/>
    <xdr:sp macro="" textlink="">
      <xdr:nvSpPr>
        <xdr:cNvPr id="653" name="n_3aveValue【保健センター・保健所】&#10;有形固定資産減価償却率"/>
        <xdr:cNvSpPr txBox="1"/>
      </xdr:nvSpPr>
      <xdr:spPr>
        <a:xfrm>
          <a:off x="11900544" y="967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51071</xdr:rowOff>
    </xdr:from>
    <xdr:ext cx="405111" cy="259045"/>
    <xdr:sp macro="" textlink="">
      <xdr:nvSpPr>
        <xdr:cNvPr id="654" name="n_4aveValue【保健センター・保健所】&#10;有形固定資産減価償却率"/>
        <xdr:cNvSpPr txBox="1"/>
      </xdr:nvSpPr>
      <xdr:spPr>
        <a:xfrm>
          <a:off x="11102984" y="994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46499</xdr:rowOff>
    </xdr:from>
    <xdr:ext cx="405111" cy="259045"/>
    <xdr:sp macro="" textlink="">
      <xdr:nvSpPr>
        <xdr:cNvPr id="655" name="n_1mainValue【保健センター・保健所】&#10;有形固定資産減価償却率"/>
        <xdr:cNvSpPr txBox="1"/>
      </xdr:nvSpPr>
      <xdr:spPr>
        <a:xfrm>
          <a:off x="13437244" y="1010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160799</xdr:rowOff>
    </xdr:from>
    <xdr:ext cx="405111" cy="259045"/>
    <xdr:sp macro="" textlink="">
      <xdr:nvSpPr>
        <xdr:cNvPr id="656" name="n_2mainValue【保健センター・保健所】&#10;有形固定資産減価償却率"/>
        <xdr:cNvSpPr txBox="1"/>
      </xdr:nvSpPr>
      <xdr:spPr>
        <a:xfrm>
          <a:off x="12675244" y="1005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103649</xdr:rowOff>
    </xdr:from>
    <xdr:ext cx="405111" cy="259045"/>
    <xdr:sp macro="" textlink="">
      <xdr:nvSpPr>
        <xdr:cNvPr id="657" name="n_3mainValue【保健センター・保健所】&#10;有形固定資産減価償却率"/>
        <xdr:cNvSpPr txBox="1"/>
      </xdr:nvSpPr>
      <xdr:spPr>
        <a:xfrm>
          <a:off x="11900544" y="999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71899</xdr:rowOff>
    </xdr:from>
    <xdr:ext cx="405111" cy="259045"/>
    <xdr:sp macro="" textlink="">
      <xdr:nvSpPr>
        <xdr:cNvPr id="658" name="n_4mainValue【保健センター・保健所】&#10;有形固定資産減価償却率"/>
        <xdr:cNvSpPr txBox="1"/>
      </xdr:nvSpPr>
      <xdr:spPr>
        <a:xfrm>
          <a:off x="11102984" y="962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9" name="直線コネクタ 668"/>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0" name="テキスト ボックス 669"/>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1" name="直線コネクタ 670"/>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2" name="テキスト ボックス 671"/>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3" name="直線コネクタ 672"/>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4" name="テキスト ボックス 673"/>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5" name="直線コネクタ 674"/>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6" name="テキスト ボックス 675"/>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7" name="直線コネクタ 676"/>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8" name="テキスト ボックス 677"/>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9" name="直線コネクタ 678"/>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0" name="テキスト ボックス 679"/>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16328</xdr:rowOff>
    </xdr:from>
    <xdr:to>
      <xdr:col>116</xdr:col>
      <xdr:colOff>62864</xdr:colOff>
      <xdr:row>63</xdr:row>
      <xdr:rowOff>155122</xdr:rowOff>
    </xdr:to>
    <xdr:cxnSp macro="">
      <xdr:nvCxnSpPr>
        <xdr:cNvPr id="684" name="直線コネクタ 683"/>
        <xdr:cNvCxnSpPr/>
      </xdr:nvCxnSpPr>
      <xdr:spPr>
        <a:xfrm flipV="1">
          <a:off x="19509104" y="9404168"/>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158949</xdr:rowOff>
    </xdr:from>
    <xdr:ext cx="469744" cy="259045"/>
    <xdr:sp macro="" textlink="">
      <xdr:nvSpPr>
        <xdr:cNvPr id="685" name="【保健センター・保健所】&#10;一人当たり面積最小値テキスト"/>
        <xdr:cNvSpPr txBox="1"/>
      </xdr:nvSpPr>
      <xdr:spPr>
        <a:xfrm>
          <a:off x="19547840" y="1072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155122</xdr:rowOff>
    </xdr:from>
    <xdr:to>
      <xdr:col>116</xdr:col>
      <xdr:colOff>152400</xdr:colOff>
      <xdr:row>63</xdr:row>
      <xdr:rowOff>155122</xdr:rowOff>
    </xdr:to>
    <xdr:cxnSp macro="">
      <xdr:nvCxnSpPr>
        <xdr:cNvPr id="686" name="直線コネクタ 685"/>
        <xdr:cNvCxnSpPr/>
      </xdr:nvCxnSpPr>
      <xdr:spPr>
        <a:xfrm>
          <a:off x="19443700" y="10716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134455</xdr:rowOff>
    </xdr:from>
    <xdr:ext cx="469744" cy="259045"/>
    <xdr:sp macro="" textlink="">
      <xdr:nvSpPr>
        <xdr:cNvPr id="687" name="【保健センター・保健所】&#10;一人当たり面積最大値テキスト"/>
        <xdr:cNvSpPr txBox="1"/>
      </xdr:nvSpPr>
      <xdr:spPr>
        <a:xfrm>
          <a:off x="19547840" y="918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16328</xdr:rowOff>
    </xdr:from>
    <xdr:to>
      <xdr:col>116</xdr:col>
      <xdr:colOff>152400</xdr:colOff>
      <xdr:row>56</xdr:row>
      <xdr:rowOff>16328</xdr:rowOff>
    </xdr:to>
    <xdr:cxnSp macro="">
      <xdr:nvCxnSpPr>
        <xdr:cNvPr id="688" name="直線コネクタ 687"/>
        <xdr:cNvCxnSpPr/>
      </xdr:nvCxnSpPr>
      <xdr:spPr>
        <a:xfrm>
          <a:off x="19443700" y="9404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139899</xdr:rowOff>
    </xdr:from>
    <xdr:ext cx="469744" cy="259045"/>
    <xdr:sp macro="" textlink="">
      <xdr:nvSpPr>
        <xdr:cNvPr id="689" name="【保健センター・保健所】&#10;一人当たり面積平均値テキスト"/>
        <xdr:cNvSpPr txBox="1"/>
      </xdr:nvSpPr>
      <xdr:spPr>
        <a:xfrm>
          <a:off x="19547840" y="101982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161472</xdr:rowOff>
    </xdr:from>
    <xdr:to>
      <xdr:col>116</xdr:col>
      <xdr:colOff>114300</xdr:colOff>
      <xdr:row>61</xdr:row>
      <xdr:rowOff>91622</xdr:rowOff>
    </xdr:to>
    <xdr:sp macro="" textlink="">
      <xdr:nvSpPr>
        <xdr:cNvPr id="690" name="フローチャート: 判断 689"/>
        <xdr:cNvSpPr/>
      </xdr:nvSpPr>
      <xdr:spPr>
        <a:xfrm>
          <a:off x="19458940" y="10219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63500</xdr:rowOff>
    </xdr:from>
    <xdr:to>
      <xdr:col>112</xdr:col>
      <xdr:colOff>38100</xdr:colOff>
      <xdr:row>60</xdr:row>
      <xdr:rowOff>165100</xdr:rowOff>
    </xdr:to>
    <xdr:sp macro="" textlink="">
      <xdr:nvSpPr>
        <xdr:cNvPr id="691" name="フローチャート: 判断 690"/>
        <xdr:cNvSpPr/>
      </xdr:nvSpPr>
      <xdr:spPr>
        <a:xfrm>
          <a:off x="18735040" y="10121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63500</xdr:rowOff>
    </xdr:from>
    <xdr:to>
      <xdr:col>107</xdr:col>
      <xdr:colOff>101600</xdr:colOff>
      <xdr:row>60</xdr:row>
      <xdr:rowOff>165100</xdr:rowOff>
    </xdr:to>
    <xdr:sp macro="" textlink="">
      <xdr:nvSpPr>
        <xdr:cNvPr id="692" name="フローチャート: 判断 691"/>
        <xdr:cNvSpPr/>
      </xdr:nvSpPr>
      <xdr:spPr>
        <a:xfrm>
          <a:off x="1793748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693" name="フローチャート: 判断 692"/>
        <xdr:cNvSpPr/>
      </xdr:nvSpPr>
      <xdr:spPr>
        <a:xfrm>
          <a:off x="1716278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47172</xdr:rowOff>
    </xdr:from>
    <xdr:to>
      <xdr:col>98</xdr:col>
      <xdr:colOff>38100</xdr:colOff>
      <xdr:row>60</xdr:row>
      <xdr:rowOff>148772</xdr:rowOff>
    </xdr:to>
    <xdr:sp macro="" textlink="">
      <xdr:nvSpPr>
        <xdr:cNvPr id="694" name="フローチャート: 判断 693"/>
        <xdr:cNvSpPr/>
      </xdr:nvSpPr>
      <xdr:spPr>
        <a:xfrm>
          <a:off x="16388080" y="101055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112485</xdr:rowOff>
    </xdr:from>
    <xdr:to>
      <xdr:col>116</xdr:col>
      <xdr:colOff>114300</xdr:colOff>
      <xdr:row>57</xdr:row>
      <xdr:rowOff>42635</xdr:rowOff>
    </xdr:to>
    <xdr:sp macro="" textlink="">
      <xdr:nvSpPr>
        <xdr:cNvPr id="700" name="楕円 699"/>
        <xdr:cNvSpPr/>
      </xdr:nvSpPr>
      <xdr:spPr>
        <a:xfrm>
          <a:off x="19458940" y="9500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135362</xdr:rowOff>
    </xdr:from>
    <xdr:ext cx="469744" cy="259045"/>
    <xdr:sp macro="" textlink="">
      <xdr:nvSpPr>
        <xdr:cNvPr id="701" name="【保健センター・保健所】&#10;一人当たり面積該当値テキスト"/>
        <xdr:cNvSpPr txBox="1"/>
      </xdr:nvSpPr>
      <xdr:spPr>
        <a:xfrm>
          <a:off x="19547840" y="9355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128815</xdr:rowOff>
    </xdr:from>
    <xdr:to>
      <xdr:col>112</xdr:col>
      <xdr:colOff>38100</xdr:colOff>
      <xdr:row>57</xdr:row>
      <xdr:rowOff>58965</xdr:rowOff>
    </xdr:to>
    <xdr:sp macro="" textlink="">
      <xdr:nvSpPr>
        <xdr:cNvPr id="702" name="楕円 701"/>
        <xdr:cNvSpPr/>
      </xdr:nvSpPr>
      <xdr:spPr>
        <a:xfrm>
          <a:off x="18735040" y="95166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163285</xdr:rowOff>
    </xdr:from>
    <xdr:to>
      <xdr:col>116</xdr:col>
      <xdr:colOff>63500</xdr:colOff>
      <xdr:row>57</xdr:row>
      <xdr:rowOff>8165</xdr:rowOff>
    </xdr:to>
    <xdr:cxnSp macro="">
      <xdr:nvCxnSpPr>
        <xdr:cNvPr id="703" name="直線コネクタ 702"/>
        <xdr:cNvCxnSpPr/>
      </xdr:nvCxnSpPr>
      <xdr:spPr>
        <a:xfrm flipV="1">
          <a:off x="18778220" y="9551125"/>
          <a:ext cx="731520" cy="1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128815</xdr:rowOff>
    </xdr:from>
    <xdr:to>
      <xdr:col>107</xdr:col>
      <xdr:colOff>101600</xdr:colOff>
      <xdr:row>57</xdr:row>
      <xdr:rowOff>58965</xdr:rowOff>
    </xdr:to>
    <xdr:sp macro="" textlink="">
      <xdr:nvSpPr>
        <xdr:cNvPr id="704" name="楕円 703"/>
        <xdr:cNvSpPr/>
      </xdr:nvSpPr>
      <xdr:spPr>
        <a:xfrm>
          <a:off x="17937480" y="9516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8165</xdr:rowOff>
    </xdr:from>
    <xdr:to>
      <xdr:col>111</xdr:col>
      <xdr:colOff>177800</xdr:colOff>
      <xdr:row>57</xdr:row>
      <xdr:rowOff>8165</xdr:rowOff>
    </xdr:to>
    <xdr:cxnSp macro="">
      <xdr:nvCxnSpPr>
        <xdr:cNvPr id="705" name="直線コネクタ 704"/>
        <xdr:cNvCxnSpPr/>
      </xdr:nvCxnSpPr>
      <xdr:spPr>
        <a:xfrm>
          <a:off x="17988280" y="956364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145143</xdr:rowOff>
    </xdr:from>
    <xdr:to>
      <xdr:col>102</xdr:col>
      <xdr:colOff>165100</xdr:colOff>
      <xdr:row>57</xdr:row>
      <xdr:rowOff>75293</xdr:rowOff>
    </xdr:to>
    <xdr:sp macro="" textlink="">
      <xdr:nvSpPr>
        <xdr:cNvPr id="706" name="楕円 705"/>
        <xdr:cNvSpPr/>
      </xdr:nvSpPr>
      <xdr:spPr>
        <a:xfrm>
          <a:off x="17162780" y="95329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8165</xdr:rowOff>
    </xdr:from>
    <xdr:to>
      <xdr:col>107</xdr:col>
      <xdr:colOff>50800</xdr:colOff>
      <xdr:row>57</xdr:row>
      <xdr:rowOff>24493</xdr:rowOff>
    </xdr:to>
    <xdr:cxnSp macro="">
      <xdr:nvCxnSpPr>
        <xdr:cNvPr id="707" name="直線コネクタ 706"/>
        <xdr:cNvCxnSpPr/>
      </xdr:nvCxnSpPr>
      <xdr:spPr>
        <a:xfrm flipV="1">
          <a:off x="17213580" y="9563645"/>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161472</xdr:rowOff>
    </xdr:from>
    <xdr:to>
      <xdr:col>98</xdr:col>
      <xdr:colOff>38100</xdr:colOff>
      <xdr:row>57</xdr:row>
      <xdr:rowOff>91622</xdr:rowOff>
    </xdr:to>
    <xdr:sp macro="" textlink="">
      <xdr:nvSpPr>
        <xdr:cNvPr id="708" name="楕円 707"/>
        <xdr:cNvSpPr/>
      </xdr:nvSpPr>
      <xdr:spPr>
        <a:xfrm>
          <a:off x="16388080" y="9549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24493</xdr:rowOff>
    </xdr:from>
    <xdr:to>
      <xdr:col>102</xdr:col>
      <xdr:colOff>114300</xdr:colOff>
      <xdr:row>57</xdr:row>
      <xdr:rowOff>40822</xdr:rowOff>
    </xdr:to>
    <xdr:cxnSp macro="">
      <xdr:nvCxnSpPr>
        <xdr:cNvPr id="709" name="直線コネクタ 708"/>
        <xdr:cNvCxnSpPr/>
      </xdr:nvCxnSpPr>
      <xdr:spPr>
        <a:xfrm flipV="1">
          <a:off x="16431260" y="9579973"/>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156227</xdr:rowOff>
    </xdr:from>
    <xdr:ext cx="469744" cy="259045"/>
    <xdr:sp macro="" textlink="">
      <xdr:nvSpPr>
        <xdr:cNvPr id="710" name="n_1aveValue【保健センター・保健所】&#10;一人当たり面積"/>
        <xdr:cNvSpPr txBox="1"/>
      </xdr:nvSpPr>
      <xdr:spPr>
        <a:xfrm>
          <a:off x="18561127" y="10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156227</xdr:rowOff>
    </xdr:from>
    <xdr:ext cx="469744" cy="259045"/>
    <xdr:sp macro="" textlink="">
      <xdr:nvSpPr>
        <xdr:cNvPr id="711" name="n_2aveValue【保健センター・保健所】&#10;一人当たり面積"/>
        <xdr:cNvSpPr txBox="1"/>
      </xdr:nvSpPr>
      <xdr:spPr>
        <a:xfrm>
          <a:off x="17776267" y="10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712" name="n_3aveValue【保健センター・保健所】&#10;一人当たり面積"/>
        <xdr:cNvSpPr txBox="1"/>
      </xdr:nvSpPr>
      <xdr:spPr>
        <a:xfrm>
          <a:off x="17001567" y="1019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139899</xdr:rowOff>
    </xdr:from>
    <xdr:ext cx="469744" cy="259045"/>
    <xdr:sp macro="" textlink="">
      <xdr:nvSpPr>
        <xdr:cNvPr id="713" name="n_4aveValue【保健センター・保健所】&#10;一人当たり面積"/>
        <xdr:cNvSpPr txBox="1"/>
      </xdr:nvSpPr>
      <xdr:spPr>
        <a:xfrm>
          <a:off x="16226867" y="1019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75492</xdr:rowOff>
    </xdr:from>
    <xdr:ext cx="469744" cy="259045"/>
    <xdr:sp macro="" textlink="">
      <xdr:nvSpPr>
        <xdr:cNvPr id="714" name="n_1mainValue【保健センター・保健所】&#10;一人当たり面積"/>
        <xdr:cNvSpPr txBox="1"/>
      </xdr:nvSpPr>
      <xdr:spPr>
        <a:xfrm>
          <a:off x="18561127" y="929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75492</xdr:rowOff>
    </xdr:from>
    <xdr:ext cx="469744" cy="259045"/>
    <xdr:sp macro="" textlink="">
      <xdr:nvSpPr>
        <xdr:cNvPr id="715" name="n_2mainValue【保健センター・保健所】&#10;一人当たり面積"/>
        <xdr:cNvSpPr txBox="1"/>
      </xdr:nvSpPr>
      <xdr:spPr>
        <a:xfrm>
          <a:off x="17776267" y="929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91820</xdr:rowOff>
    </xdr:from>
    <xdr:ext cx="469744" cy="259045"/>
    <xdr:sp macro="" textlink="">
      <xdr:nvSpPr>
        <xdr:cNvPr id="716" name="n_3mainValue【保健センター・保健所】&#10;一人当たり面積"/>
        <xdr:cNvSpPr txBox="1"/>
      </xdr:nvSpPr>
      <xdr:spPr>
        <a:xfrm>
          <a:off x="17001567" y="931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108149</xdr:rowOff>
    </xdr:from>
    <xdr:ext cx="469744" cy="259045"/>
    <xdr:sp macro="" textlink="">
      <xdr:nvSpPr>
        <xdr:cNvPr id="717" name="n_4mainValue【保健センター・保健所】&#10;一人当たり面積"/>
        <xdr:cNvSpPr txBox="1"/>
      </xdr:nvSpPr>
      <xdr:spPr>
        <a:xfrm>
          <a:off x="16226867" y="932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9" name="直線コネクタ 728"/>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0" name="テキスト ボックス 729"/>
        <xdr:cNvSpPr txBox="1"/>
      </xdr:nvSpPr>
      <xdr:spPr>
        <a:xfrm>
          <a:off x="1060276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1" name="直線コネクタ 730"/>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2" name="テキスト ボックス 731"/>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3" name="直線コネクタ 732"/>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4" name="テキスト ボックス 733"/>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5" name="直線コネクタ 734"/>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6" name="テキスト ボックス 735"/>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140970</xdr:rowOff>
    </xdr:from>
    <xdr:to>
      <xdr:col>85</xdr:col>
      <xdr:colOff>126364</xdr:colOff>
      <xdr:row>86</xdr:row>
      <xdr:rowOff>152400</xdr:rowOff>
    </xdr:to>
    <xdr:cxnSp macro="">
      <xdr:nvCxnSpPr>
        <xdr:cNvPr id="740" name="直線コネクタ 739"/>
        <xdr:cNvCxnSpPr/>
      </xdr:nvCxnSpPr>
      <xdr:spPr>
        <a:xfrm flipV="1">
          <a:off x="14375764" y="13384530"/>
          <a:ext cx="0" cy="1184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156227</xdr:rowOff>
    </xdr:from>
    <xdr:ext cx="405111" cy="259045"/>
    <xdr:sp macro="" textlink="">
      <xdr:nvSpPr>
        <xdr:cNvPr id="741" name="【消防施設】&#10;有形固定資産減価償却率最小値テキスト"/>
        <xdr:cNvSpPr txBox="1"/>
      </xdr:nvSpPr>
      <xdr:spPr>
        <a:xfrm>
          <a:off x="14414500" y="1457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152400</xdr:rowOff>
    </xdr:from>
    <xdr:to>
      <xdr:col>86</xdr:col>
      <xdr:colOff>25400</xdr:colOff>
      <xdr:row>86</xdr:row>
      <xdr:rowOff>152400</xdr:rowOff>
    </xdr:to>
    <xdr:cxnSp macro="">
      <xdr:nvCxnSpPr>
        <xdr:cNvPr id="742" name="直線コネクタ 741"/>
        <xdr:cNvCxnSpPr/>
      </xdr:nvCxnSpPr>
      <xdr:spPr>
        <a:xfrm>
          <a:off x="14287500" y="14569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87647</xdr:rowOff>
    </xdr:from>
    <xdr:ext cx="405111" cy="259045"/>
    <xdr:sp macro="" textlink="">
      <xdr:nvSpPr>
        <xdr:cNvPr id="743" name="【消防施設】&#10;有形固定資産減価償却率最大値テキスト"/>
        <xdr:cNvSpPr txBox="1"/>
      </xdr:nvSpPr>
      <xdr:spPr>
        <a:xfrm>
          <a:off x="14414500" y="1316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140970</xdr:rowOff>
    </xdr:from>
    <xdr:to>
      <xdr:col>86</xdr:col>
      <xdr:colOff>25400</xdr:colOff>
      <xdr:row>79</xdr:row>
      <xdr:rowOff>140970</xdr:rowOff>
    </xdr:to>
    <xdr:cxnSp macro="">
      <xdr:nvCxnSpPr>
        <xdr:cNvPr id="744" name="直線コネクタ 743"/>
        <xdr:cNvCxnSpPr/>
      </xdr:nvCxnSpPr>
      <xdr:spPr>
        <a:xfrm>
          <a:off x="14287500" y="13384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36592</xdr:rowOff>
    </xdr:from>
    <xdr:ext cx="405111" cy="259045"/>
    <xdr:sp macro="" textlink="">
      <xdr:nvSpPr>
        <xdr:cNvPr id="745" name="【消防施設】&#10;有形固定資産減価償却率平均値テキスト"/>
        <xdr:cNvSpPr txBox="1"/>
      </xdr:nvSpPr>
      <xdr:spPr>
        <a:xfrm>
          <a:off x="14414500" y="13950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58165</xdr:rowOff>
    </xdr:from>
    <xdr:to>
      <xdr:col>85</xdr:col>
      <xdr:colOff>177800</xdr:colOff>
      <xdr:row>83</xdr:row>
      <xdr:rowOff>159765</xdr:rowOff>
    </xdr:to>
    <xdr:sp macro="" textlink="">
      <xdr:nvSpPr>
        <xdr:cNvPr id="746" name="フローチャート: 判断 745"/>
        <xdr:cNvSpPr/>
      </xdr:nvSpPr>
      <xdr:spPr>
        <a:xfrm>
          <a:off x="14325600" y="139722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53594</xdr:rowOff>
    </xdr:from>
    <xdr:to>
      <xdr:col>81</xdr:col>
      <xdr:colOff>101600</xdr:colOff>
      <xdr:row>83</xdr:row>
      <xdr:rowOff>155194</xdr:rowOff>
    </xdr:to>
    <xdr:sp macro="" textlink="">
      <xdr:nvSpPr>
        <xdr:cNvPr id="747" name="フローチャート: 判断 746"/>
        <xdr:cNvSpPr/>
      </xdr:nvSpPr>
      <xdr:spPr>
        <a:xfrm>
          <a:off x="13578840" y="1396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74168</xdr:rowOff>
    </xdr:from>
    <xdr:to>
      <xdr:col>76</xdr:col>
      <xdr:colOff>165100</xdr:colOff>
      <xdr:row>84</xdr:row>
      <xdr:rowOff>4318</xdr:rowOff>
    </xdr:to>
    <xdr:sp macro="" textlink="">
      <xdr:nvSpPr>
        <xdr:cNvPr id="748" name="フローチャート: 判断 747"/>
        <xdr:cNvSpPr/>
      </xdr:nvSpPr>
      <xdr:spPr>
        <a:xfrm>
          <a:off x="12804140" y="139882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37592</xdr:rowOff>
    </xdr:from>
    <xdr:to>
      <xdr:col>72</xdr:col>
      <xdr:colOff>38100</xdr:colOff>
      <xdr:row>83</xdr:row>
      <xdr:rowOff>139192</xdr:rowOff>
    </xdr:to>
    <xdr:sp macro="" textlink="">
      <xdr:nvSpPr>
        <xdr:cNvPr id="749" name="フローチャート: 判断 748"/>
        <xdr:cNvSpPr/>
      </xdr:nvSpPr>
      <xdr:spPr>
        <a:xfrm>
          <a:off x="12029440" y="139517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12446</xdr:rowOff>
    </xdr:from>
    <xdr:to>
      <xdr:col>67</xdr:col>
      <xdr:colOff>101600</xdr:colOff>
      <xdr:row>83</xdr:row>
      <xdr:rowOff>114046</xdr:rowOff>
    </xdr:to>
    <xdr:sp macro="" textlink="">
      <xdr:nvSpPr>
        <xdr:cNvPr id="750" name="フローチャート: 判断 749"/>
        <xdr:cNvSpPr/>
      </xdr:nvSpPr>
      <xdr:spPr>
        <a:xfrm>
          <a:off x="11231880" y="1392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46737</xdr:rowOff>
    </xdr:from>
    <xdr:to>
      <xdr:col>85</xdr:col>
      <xdr:colOff>177800</xdr:colOff>
      <xdr:row>82</xdr:row>
      <xdr:rowOff>148337</xdr:rowOff>
    </xdr:to>
    <xdr:sp macro="" textlink="">
      <xdr:nvSpPr>
        <xdr:cNvPr id="756" name="楕円 755"/>
        <xdr:cNvSpPr/>
      </xdr:nvSpPr>
      <xdr:spPr>
        <a:xfrm>
          <a:off x="14325600" y="1379321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69614</xdr:rowOff>
    </xdr:from>
    <xdr:ext cx="405111" cy="259045"/>
    <xdr:sp macro="" textlink="">
      <xdr:nvSpPr>
        <xdr:cNvPr id="757" name="【消防施設】&#10;有形固定資産減価償却率該当値テキスト"/>
        <xdr:cNvSpPr txBox="1"/>
      </xdr:nvSpPr>
      <xdr:spPr>
        <a:xfrm>
          <a:off x="14414500" y="13648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10161</xdr:rowOff>
    </xdr:from>
    <xdr:to>
      <xdr:col>81</xdr:col>
      <xdr:colOff>101600</xdr:colOff>
      <xdr:row>82</xdr:row>
      <xdr:rowOff>111761</xdr:rowOff>
    </xdr:to>
    <xdr:sp macro="" textlink="">
      <xdr:nvSpPr>
        <xdr:cNvPr id="758" name="楕円 757"/>
        <xdr:cNvSpPr/>
      </xdr:nvSpPr>
      <xdr:spPr>
        <a:xfrm>
          <a:off x="13578840" y="1375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60961</xdr:rowOff>
    </xdr:from>
    <xdr:to>
      <xdr:col>85</xdr:col>
      <xdr:colOff>127000</xdr:colOff>
      <xdr:row>82</xdr:row>
      <xdr:rowOff>97537</xdr:rowOff>
    </xdr:to>
    <xdr:cxnSp macro="">
      <xdr:nvCxnSpPr>
        <xdr:cNvPr id="759" name="直線コネクタ 758"/>
        <xdr:cNvCxnSpPr/>
      </xdr:nvCxnSpPr>
      <xdr:spPr>
        <a:xfrm>
          <a:off x="13629640" y="13807441"/>
          <a:ext cx="7467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94742</xdr:rowOff>
    </xdr:from>
    <xdr:to>
      <xdr:col>76</xdr:col>
      <xdr:colOff>165100</xdr:colOff>
      <xdr:row>83</xdr:row>
      <xdr:rowOff>24892</xdr:rowOff>
    </xdr:to>
    <xdr:sp macro="" textlink="">
      <xdr:nvSpPr>
        <xdr:cNvPr id="760" name="楕円 759"/>
        <xdr:cNvSpPr/>
      </xdr:nvSpPr>
      <xdr:spPr>
        <a:xfrm>
          <a:off x="12804140" y="13841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145542</xdr:rowOff>
    </xdr:to>
    <xdr:cxnSp macro="">
      <xdr:nvCxnSpPr>
        <xdr:cNvPr id="761" name="直線コネクタ 760"/>
        <xdr:cNvCxnSpPr/>
      </xdr:nvCxnSpPr>
      <xdr:spPr>
        <a:xfrm flipV="1">
          <a:off x="12854940" y="13807441"/>
          <a:ext cx="774700" cy="8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39878</xdr:rowOff>
    </xdr:from>
    <xdr:to>
      <xdr:col>72</xdr:col>
      <xdr:colOff>38100</xdr:colOff>
      <xdr:row>82</xdr:row>
      <xdr:rowOff>141478</xdr:rowOff>
    </xdr:to>
    <xdr:sp macro="" textlink="">
      <xdr:nvSpPr>
        <xdr:cNvPr id="762" name="楕円 761"/>
        <xdr:cNvSpPr/>
      </xdr:nvSpPr>
      <xdr:spPr>
        <a:xfrm>
          <a:off x="12029440" y="137863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90678</xdr:rowOff>
    </xdr:from>
    <xdr:to>
      <xdr:col>76</xdr:col>
      <xdr:colOff>114300</xdr:colOff>
      <xdr:row>82</xdr:row>
      <xdr:rowOff>145542</xdr:rowOff>
    </xdr:to>
    <xdr:cxnSp macro="">
      <xdr:nvCxnSpPr>
        <xdr:cNvPr id="763" name="直線コネクタ 762"/>
        <xdr:cNvCxnSpPr/>
      </xdr:nvCxnSpPr>
      <xdr:spPr>
        <a:xfrm>
          <a:off x="12072620" y="13837158"/>
          <a:ext cx="7823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49022</xdr:rowOff>
    </xdr:from>
    <xdr:to>
      <xdr:col>67</xdr:col>
      <xdr:colOff>101600</xdr:colOff>
      <xdr:row>82</xdr:row>
      <xdr:rowOff>150622</xdr:rowOff>
    </xdr:to>
    <xdr:sp macro="" textlink="">
      <xdr:nvSpPr>
        <xdr:cNvPr id="764" name="楕円 763"/>
        <xdr:cNvSpPr/>
      </xdr:nvSpPr>
      <xdr:spPr>
        <a:xfrm>
          <a:off x="11231880" y="1379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90678</xdr:rowOff>
    </xdr:from>
    <xdr:to>
      <xdr:col>71</xdr:col>
      <xdr:colOff>177800</xdr:colOff>
      <xdr:row>82</xdr:row>
      <xdr:rowOff>99822</xdr:rowOff>
    </xdr:to>
    <xdr:cxnSp macro="">
      <xdr:nvCxnSpPr>
        <xdr:cNvPr id="765" name="直線コネクタ 764"/>
        <xdr:cNvCxnSpPr/>
      </xdr:nvCxnSpPr>
      <xdr:spPr>
        <a:xfrm flipV="1">
          <a:off x="11282680" y="13837158"/>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146321</xdr:rowOff>
    </xdr:from>
    <xdr:ext cx="405111" cy="259045"/>
    <xdr:sp macro="" textlink="">
      <xdr:nvSpPr>
        <xdr:cNvPr id="766" name="n_1aveValue【消防施設】&#10;有形固定資産減価償却率"/>
        <xdr:cNvSpPr txBox="1"/>
      </xdr:nvSpPr>
      <xdr:spPr>
        <a:xfrm>
          <a:off x="13437244" y="1406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166895</xdr:rowOff>
    </xdr:from>
    <xdr:ext cx="405111" cy="259045"/>
    <xdr:sp macro="" textlink="">
      <xdr:nvSpPr>
        <xdr:cNvPr id="767" name="n_2aveValue【消防施設】&#10;有形固定資産減価償却率"/>
        <xdr:cNvSpPr txBox="1"/>
      </xdr:nvSpPr>
      <xdr:spPr>
        <a:xfrm>
          <a:off x="12675244" y="1408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130319</xdr:rowOff>
    </xdr:from>
    <xdr:ext cx="405111" cy="259045"/>
    <xdr:sp macro="" textlink="">
      <xdr:nvSpPr>
        <xdr:cNvPr id="768" name="n_3aveValue【消防施設】&#10;有形固定資産減価償却率"/>
        <xdr:cNvSpPr txBox="1"/>
      </xdr:nvSpPr>
      <xdr:spPr>
        <a:xfrm>
          <a:off x="11900544" y="1404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105173</xdr:rowOff>
    </xdr:from>
    <xdr:ext cx="405111" cy="259045"/>
    <xdr:sp macro="" textlink="">
      <xdr:nvSpPr>
        <xdr:cNvPr id="769" name="n_4aveValue【消防施設】&#10;有形固定資産減価償却率"/>
        <xdr:cNvSpPr txBox="1"/>
      </xdr:nvSpPr>
      <xdr:spPr>
        <a:xfrm>
          <a:off x="11102984" y="1401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128288</xdr:rowOff>
    </xdr:from>
    <xdr:ext cx="405111" cy="259045"/>
    <xdr:sp macro="" textlink="">
      <xdr:nvSpPr>
        <xdr:cNvPr id="770" name="n_1mainValue【消防施設】&#10;有形固定資産減価償却率"/>
        <xdr:cNvSpPr txBox="1"/>
      </xdr:nvSpPr>
      <xdr:spPr>
        <a:xfrm>
          <a:off x="134372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41419</xdr:rowOff>
    </xdr:from>
    <xdr:ext cx="405111" cy="259045"/>
    <xdr:sp macro="" textlink="">
      <xdr:nvSpPr>
        <xdr:cNvPr id="771" name="n_2mainValue【消防施設】&#10;有形固定資産減価償却率"/>
        <xdr:cNvSpPr txBox="1"/>
      </xdr:nvSpPr>
      <xdr:spPr>
        <a:xfrm>
          <a:off x="12675244" y="1362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158005</xdr:rowOff>
    </xdr:from>
    <xdr:ext cx="405111" cy="259045"/>
    <xdr:sp macro="" textlink="">
      <xdr:nvSpPr>
        <xdr:cNvPr id="772" name="n_3mainValue【消防施設】&#10;有形固定資産減価償却率"/>
        <xdr:cNvSpPr txBox="1"/>
      </xdr:nvSpPr>
      <xdr:spPr>
        <a:xfrm>
          <a:off x="11900544" y="1356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167149</xdr:rowOff>
    </xdr:from>
    <xdr:ext cx="405111" cy="259045"/>
    <xdr:sp macro="" textlink="">
      <xdr:nvSpPr>
        <xdr:cNvPr id="773" name="n_4mainValue【消防施設】&#10;有形固定資産減価償却率"/>
        <xdr:cNvSpPr txBox="1"/>
      </xdr:nvSpPr>
      <xdr:spPr>
        <a:xfrm>
          <a:off x="11102984" y="1357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3811</xdr:rowOff>
    </xdr:to>
    <xdr:cxnSp macro="">
      <xdr:nvCxnSpPr>
        <xdr:cNvPr id="797" name="直線コネクタ 796"/>
        <xdr:cNvCxnSpPr/>
      </xdr:nvCxnSpPr>
      <xdr:spPr>
        <a:xfrm flipV="1">
          <a:off x="19509104" y="13133070"/>
          <a:ext cx="0" cy="1287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7638</xdr:rowOff>
    </xdr:from>
    <xdr:ext cx="469744" cy="259045"/>
    <xdr:sp macro="" textlink="">
      <xdr:nvSpPr>
        <xdr:cNvPr id="798" name="【消防施設】&#10;一人当たり面積最小値テキスト"/>
        <xdr:cNvSpPr txBox="1"/>
      </xdr:nvSpPr>
      <xdr:spPr>
        <a:xfrm>
          <a:off x="19547840" y="1442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3811</xdr:rowOff>
    </xdr:from>
    <xdr:to>
      <xdr:col>116</xdr:col>
      <xdr:colOff>152400</xdr:colOff>
      <xdr:row>86</xdr:row>
      <xdr:rowOff>3811</xdr:rowOff>
    </xdr:to>
    <xdr:cxnSp macro="">
      <xdr:nvCxnSpPr>
        <xdr:cNvPr id="799" name="直線コネクタ 798"/>
        <xdr:cNvCxnSpPr/>
      </xdr:nvCxnSpPr>
      <xdr:spPr>
        <a:xfrm>
          <a:off x="19443700" y="14420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0" name="【消防施設】&#10;一人当たり面積最大値テキスト"/>
        <xdr:cNvSpPr txBox="1"/>
      </xdr:nvSpPr>
      <xdr:spPr>
        <a:xfrm>
          <a:off x="19547840" y="1291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1" name="直線コネクタ 800"/>
        <xdr:cNvCxnSpPr/>
      </xdr:nvCxnSpPr>
      <xdr:spPr>
        <a:xfrm>
          <a:off x="19443700" y="13133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106697</xdr:rowOff>
    </xdr:from>
    <xdr:ext cx="469744" cy="259045"/>
    <xdr:sp macro="" textlink="">
      <xdr:nvSpPr>
        <xdr:cNvPr id="802" name="【消防施設】&#10;一人当たり面積平均値テキスト"/>
        <xdr:cNvSpPr txBox="1"/>
      </xdr:nvSpPr>
      <xdr:spPr>
        <a:xfrm>
          <a:off x="19547840" y="14020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128270</xdr:rowOff>
    </xdr:from>
    <xdr:to>
      <xdr:col>116</xdr:col>
      <xdr:colOff>114300</xdr:colOff>
      <xdr:row>84</xdr:row>
      <xdr:rowOff>58420</xdr:rowOff>
    </xdr:to>
    <xdr:sp macro="" textlink="">
      <xdr:nvSpPr>
        <xdr:cNvPr id="803" name="フローチャート: 判断 802"/>
        <xdr:cNvSpPr/>
      </xdr:nvSpPr>
      <xdr:spPr>
        <a:xfrm>
          <a:off x="19458940" y="14042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124461</xdr:rowOff>
    </xdr:from>
    <xdr:to>
      <xdr:col>112</xdr:col>
      <xdr:colOff>38100</xdr:colOff>
      <xdr:row>84</xdr:row>
      <xdr:rowOff>54611</xdr:rowOff>
    </xdr:to>
    <xdr:sp macro="" textlink="">
      <xdr:nvSpPr>
        <xdr:cNvPr id="804" name="フローチャート: 判断 803"/>
        <xdr:cNvSpPr/>
      </xdr:nvSpPr>
      <xdr:spPr>
        <a:xfrm>
          <a:off x="18735040" y="14038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135889</xdr:rowOff>
    </xdr:from>
    <xdr:to>
      <xdr:col>107</xdr:col>
      <xdr:colOff>101600</xdr:colOff>
      <xdr:row>84</xdr:row>
      <xdr:rowOff>66039</xdr:rowOff>
    </xdr:to>
    <xdr:sp macro="" textlink="">
      <xdr:nvSpPr>
        <xdr:cNvPr id="805" name="フローチャート: 判断 804"/>
        <xdr:cNvSpPr/>
      </xdr:nvSpPr>
      <xdr:spPr>
        <a:xfrm>
          <a:off x="17937480" y="14050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162561</xdr:rowOff>
    </xdr:from>
    <xdr:to>
      <xdr:col>102</xdr:col>
      <xdr:colOff>165100</xdr:colOff>
      <xdr:row>84</xdr:row>
      <xdr:rowOff>92711</xdr:rowOff>
    </xdr:to>
    <xdr:sp macro="" textlink="">
      <xdr:nvSpPr>
        <xdr:cNvPr id="806" name="フローチャート: 判断 805"/>
        <xdr:cNvSpPr/>
      </xdr:nvSpPr>
      <xdr:spPr>
        <a:xfrm>
          <a:off x="17162780" y="140766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17780</xdr:rowOff>
    </xdr:from>
    <xdr:to>
      <xdr:col>98</xdr:col>
      <xdr:colOff>38100</xdr:colOff>
      <xdr:row>84</xdr:row>
      <xdr:rowOff>119380</xdr:rowOff>
    </xdr:to>
    <xdr:sp macro="" textlink="">
      <xdr:nvSpPr>
        <xdr:cNvPr id="807" name="フローチャート: 判断 806"/>
        <xdr:cNvSpPr/>
      </xdr:nvSpPr>
      <xdr:spPr>
        <a:xfrm>
          <a:off x="16388080" y="14099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116839</xdr:rowOff>
    </xdr:from>
    <xdr:to>
      <xdr:col>116</xdr:col>
      <xdr:colOff>114300</xdr:colOff>
      <xdr:row>84</xdr:row>
      <xdr:rowOff>46989</xdr:rowOff>
    </xdr:to>
    <xdr:sp macro="" textlink="">
      <xdr:nvSpPr>
        <xdr:cNvPr id="813" name="楕円 812"/>
        <xdr:cNvSpPr/>
      </xdr:nvSpPr>
      <xdr:spPr>
        <a:xfrm>
          <a:off x="19458940" y="140309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139716</xdr:rowOff>
    </xdr:from>
    <xdr:ext cx="469744" cy="259045"/>
    <xdr:sp macro="" textlink="">
      <xdr:nvSpPr>
        <xdr:cNvPr id="814" name="【消防施設】&#10;一人当たり面積該当値テキスト"/>
        <xdr:cNvSpPr txBox="1"/>
      </xdr:nvSpPr>
      <xdr:spPr>
        <a:xfrm>
          <a:off x="19547840" y="1388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116839</xdr:rowOff>
    </xdr:from>
    <xdr:to>
      <xdr:col>112</xdr:col>
      <xdr:colOff>38100</xdr:colOff>
      <xdr:row>84</xdr:row>
      <xdr:rowOff>46989</xdr:rowOff>
    </xdr:to>
    <xdr:sp macro="" textlink="">
      <xdr:nvSpPr>
        <xdr:cNvPr id="815" name="楕円 814"/>
        <xdr:cNvSpPr/>
      </xdr:nvSpPr>
      <xdr:spPr>
        <a:xfrm>
          <a:off x="18735040" y="140309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167639</xdr:rowOff>
    </xdr:from>
    <xdr:to>
      <xdr:col>116</xdr:col>
      <xdr:colOff>63500</xdr:colOff>
      <xdr:row>83</xdr:row>
      <xdr:rowOff>167639</xdr:rowOff>
    </xdr:to>
    <xdr:cxnSp macro="">
      <xdr:nvCxnSpPr>
        <xdr:cNvPr id="816" name="直線コネクタ 815"/>
        <xdr:cNvCxnSpPr/>
      </xdr:nvCxnSpPr>
      <xdr:spPr>
        <a:xfrm>
          <a:off x="18778220" y="1408175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124461</xdr:rowOff>
    </xdr:from>
    <xdr:to>
      <xdr:col>107</xdr:col>
      <xdr:colOff>101600</xdr:colOff>
      <xdr:row>84</xdr:row>
      <xdr:rowOff>54611</xdr:rowOff>
    </xdr:to>
    <xdr:sp macro="" textlink="">
      <xdr:nvSpPr>
        <xdr:cNvPr id="817" name="楕円 816"/>
        <xdr:cNvSpPr/>
      </xdr:nvSpPr>
      <xdr:spPr>
        <a:xfrm>
          <a:off x="17937480" y="140385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167639</xdr:rowOff>
    </xdr:from>
    <xdr:to>
      <xdr:col>111</xdr:col>
      <xdr:colOff>177800</xdr:colOff>
      <xdr:row>84</xdr:row>
      <xdr:rowOff>3811</xdr:rowOff>
    </xdr:to>
    <xdr:cxnSp macro="">
      <xdr:nvCxnSpPr>
        <xdr:cNvPr id="818" name="直線コネクタ 817"/>
        <xdr:cNvCxnSpPr/>
      </xdr:nvCxnSpPr>
      <xdr:spPr>
        <a:xfrm flipV="1">
          <a:off x="17988280" y="14081759"/>
          <a:ext cx="789940" cy="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128270</xdr:rowOff>
    </xdr:from>
    <xdr:to>
      <xdr:col>102</xdr:col>
      <xdr:colOff>165100</xdr:colOff>
      <xdr:row>84</xdr:row>
      <xdr:rowOff>58420</xdr:rowOff>
    </xdr:to>
    <xdr:sp macro="" textlink="">
      <xdr:nvSpPr>
        <xdr:cNvPr id="819" name="楕円 818"/>
        <xdr:cNvSpPr/>
      </xdr:nvSpPr>
      <xdr:spPr>
        <a:xfrm>
          <a:off x="17162780" y="1404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3811</xdr:rowOff>
    </xdr:from>
    <xdr:to>
      <xdr:col>107</xdr:col>
      <xdr:colOff>50800</xdr:colOff>
      <xdr:row>84</xdr:row>
      <xdr:rowOff>7620</xdr:rowOff>
    </xdr:to>
    <xdr:cxnSp macro="">
      <xdr:nvCxnSpPr>
        <xdr:cNvPr id="820" name="直線コネクタ 819"/>
        <xdr:cNvCxnSpPr/>
      </xdr:nvCxnSpPr>
      <xdr:spPr>
        <a:xfrm flipV="1">
          <a:off x="17213580" y="1408557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139700</xdr:rowOff>
    </xdr:from>
    <xdr:to>
      <xdr:col>98</xdr:col>
      <xdr:colOff>38100</xdr:colOff>
      <xdr:row>84</xdr:row>
      <xdr:rowOff>69850</xdr:rowOff>
    </xdr:to>
    <xdr:sp macro="" textlink="">
      <xdr:nvSpPr>
        <xdr:cNvPr id="821" name="楕円 820"/>
        <xdr:cNvSpPr/>
      </xdr:nvSpPr>
      <xdr:spPr>
        <a:xfrm>
          <a:off x="16388080" y="1405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xdr:rowOff>
    </xdr:from>
    <xdr:to>
      <xdr:col>102</xdr:col>
      <xdr:colOff>114300</xdr:colOff>
      <xdr:row>84</xdr:row>
      <xdr:rowOff>19050</xdr:rowOff>
    </xdr:to>
    <xdr:cxnSp macro="">
      <xdr:nvCxnSpPr>
        <xdr:cNvPr id="822" name="直線コネクタ 821"/>
        <xdr:cNvCxnSpPr/>
      </xdr:nvCxnSpPr>
      <xdr:spPr>
        <a:xfrm flipV="1">
          <a:off x="16431260" y="1408938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45738</xdr:rowOff>
    </xdr:from>
    <xdr:ext cx="469744" cy="259045"/>
    <xdr:sp macro="" textlink="">
      <xdr:nvSpPr>
        <xdr:cNvPr id="823" name="n_1aveValue【消防施設】&#10;一人当たり面積"/>
        <xdr:cNvSpPr txBox="1"/>
      </xdr:nvSpPr>
      <xdr:spPr>
        <a:xfrm>
          <a:off x="18561127" y="1412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57166</xdr:rowOff>
    </xdr:from>
    <xdr:ext cx="469744" cy="259045"/>
    <xdr:sp macro="" textlink="">
      <xdr:nvSpPr>
        <xdr:cNvPr id="824" name="n_2aveValue【消防施設】&#10;一人当たり面積"/>
        <xdr:cNvSpPr txBox="1"/>
      </xdr:nvSpPr>
      <xdr:spPr>
        <a:xfrm>
          <a:off x="17776267"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83838</xdr:rowOff>
    </xdr:from>
    <xdr:ext cx="469744" cy="259045"/>
    <xdr:sp macro="" textlink="">
      <xdr:nvSpPr>
        <xdr:cNvPr id="825" name="n_3aveValue【消防施設】&#10;一人当たり面積"/>
        <xdr:cNvSpPr txBox="1"/>
      </xdr:nvSpPr>
      <xdr:spPr>
        <a:xfrm>
          <a:off x="17001567" y="1416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110507</xdr:rowOff>
    </xdr:from>
    <xdr:ext cx="469744" cy="259045"/>
    <xdr:sp macro="" textlink="">
      <xdr:nvSpPr>
        <xdr:cNvPr id="826" name="n_4aveValue【消防施設】&#10;一人当たり面積"/>
        <xdr:cNvSpPr txBox="1"/>
      </xdr:nvSpPr>
      <xdr:spPr>
        <a:xfrm>
          <a:off x="16226867" y="1419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63516</xdr:rowOff>
    </xdr:from>
    <xdr:ext cx="469744" cy="259045"/>
    <xdr:sp macro="" textlink="">
      <xdr:nvSpPr>
        <xdr:cNvPr id="827" name="n_1mainValue【消防施設】&#10;一人当たり面積"/>
        <xdr:cNvSpPr txBox="1"/>
      </xdr:nvSpPr>
      <xdr:spPr>
        <a:xfrm>
          <a:off x="18561127" y="1380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71138</xdr:rowOff>
    </xdr:from>
    <xdr:ext cx="469744" cy="259045"/>
    <xdr:sp macro="" textlink="">
      <xdr:nvSpPr>
        <xdr:cNvPr id="828" name="n_2mainValue【消防施設】&#10;一人当たり面積"/>
        <xdr:cNvSpPr txBox="1"/>
      </xdr:nvSpPr>
      <xdr:spPr>
        <a:xfrm>
          <a:off x="17776267" y="138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74947</xdr:rowOff>
    </xdr:from>
    <xdr:ext cx="469744" cy="259045"/>
    <xdr:sp macro="" textlink="">
      <xdr:nvSpPr>
        <xdr:cNvPr id="829" name="n_3mainValue【消防施設】&#10;一人当たり面積"/>
        <xdr:cNvSpPr txBox="1"/>
      </xdr:nvSpPr>
      <xdr:spPr>
        <a:xfrm>
          <a:off x="1700156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830" name="n_4mainValue【消防施設】&#10;一人当たり面積"/>
        <xdr:cNvSpPr txBox="1"/>
      </xdr:nvSpPr>
      <xdr:spPr>
        <a:xfrm>
          <a:off x="1622686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43" name="テキスト ボックス 842"/>
        <xdr:cNvSpPr txBox="1"/>
      </xdr:nvSpPr>
      <xdr:spPr>
        <a:xfrm>
          <a:off x="1060276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1" name="テキスト ボックス 850"/>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76200</xdr:rowOff>
    </xdr:from>
    <xdr:to>
      <xdr:col>85</xdr:col>
      <xdr:colOff>126364</xdr:colOff>
      <xdr:row>109</xdr:row>
      <xdr:rowOff>59055</xdr:rowOff>
    </xdr:to>
    <xdr:cxnSp macro="">
      <xdr:nvCxnSpPr>
        <xdr:cNvPr id="854" name="直線コネクタ 853"/>
        <xdr:cNvCxnSpPr/>
      </xdr:nvCxnSpPr>
      <xdr:spPr>
        <a:xfrm flipV="1">
          <a:off x="14375764" y="1700784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62882</xdr:rowOff>
    </xdr:from>
    <xdr:ext cx="405111" cy="259045"/>
    <xdr:sp macro="" textlink="">
      <xdr:nvSpPr>
        <xdr:cNvPr id="855" name="【庁舎】&#10;有形固定資産減価償却率最小値テキスト"/>
        <xdr:cNvSpPr txBox="1"/>
      </xdr:nvSpPr>
      <xdr:spPr>
        <a:xfrm>
          <a:off x="14414500" y="1833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59055</xdr:rowOff>
    </xdr:from>
    <xdr:to>
      <xdr:col>86</xdr:col>
      <xdr:colOff>25400</xdr:colOff>
      <xdr:row>109</xdr:row>
      <xdr:rowOff>59055</xdr:rowOff>
    </xdr:to>
    <xdr:cxnSp macro="">
      <xdr:nvCxnSpPr>
        <xdr:cNvPr id="856" name="直線コネクタ 855"/>
        <xdr:cNvCxnSpPr/>
      </xdr:nvCxnSpPr>
      <xdr:spPr>
        <a:xfrm>
          <a:off x="14287500" y="1833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22877</xdr:rowOff>
    </xdr:from>
    <xdr:ext cx="405111" cy="259045"/>
    <xdr:sp macro="" textlink="">
      <xdr:nvSpPr>
        <xdr:cNvPr id="857" name="【庁舎】&#10;有形固定資産減価償却率最大値テキスト"/>
        <xdr:cNvSpPr txBox="1"/>
      </xdr:nvSpPr>
      <xdr:spPr>
        <a:xfrm>
          <a:off x="14414500" y="1678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76200</xdr:rowOff>
    </xdr:from>
    <xdr:to>
      <xdr:col>86</xdr:col>
      <xdr:colOff>25400</xdr:colOff>
      <xdr:row>101</xdr:row>
      <xdr:rowOff>76200</xdr:rowOff>
    </xdr:to>
    <xdr:cxnSp macro="">
      <xdr:nvCxnSpPr>
        <xdr:cNvPr id="858" name="直線コネクタ 857"/>
        <xdr:cNvCxnSpPr/>
      </xdr:nvCxnSpPr>
      <xdr:spPr>
        <a:xfrm>
          <a:off x="14287500" y="1700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61613</xdr:rowOff>
    </xdr:from>
    <xdr:ext cx="405111" cy="259045"/>
    <xdr:sp macro="" textlink="">
      <xdr:nvSpPr>
        <xdr:cNvPr id="859" name="【庁舎】&#10;有形固定資産減価償却率平均値テキスト"/>
        <xdr:cNvSpPr txBox="1"/>
      </xdr:nvSpPr>
      <xdr:spPr>
        <a:xfrm>
          <a:off x="14414500" y="174961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38736</xdr:rowOff>
    </xdr:from>
    <xdr:to>
      <xdr:col>85</xdr:col>
      <xdr:colOff>177800</xdr:colOff>
      <xdr:row>105</xdr:row>
      <xdr:rowOff>140336</xdr:rowOff>
    </xdr:to>
    <xdr:sp macro="" textlink="">
      <xdr:nvSpPr>
        <xdr:cNvPr id="860" name="フローチャート: 判断 859"/>
        <xdr:cNvSpPr/>
      </xdr:nvSpPr>
      <xdr:spPr>
        <a:xfrm>
          <a:off x="14325600" y="1764093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55880</xdr:rowOff>
    </xdr:from>
    <xdr:to>
      <xdr:col>81</xdr:col>
      <xdr:colOff>101600</xdr:colOff>
      <xdr:row>106</xdr:row>
      <xdr:rowOff>157480</xdr:rowOff>
    </xdr:to>
    <xdr:sp macro="" textlink="">
      <xdr:nvSpPr>
        <xdr:cNvPr id="861" name="フローチャート: 判断 860"/>
        <xdr:cNvSpPr/>
      </xdr:nvSpPr>
      <xdr:spPr>
        <a:xfrm>
          <a:off x="1357884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19686</xdr:rowOff>
    </xdr:from>
    <xdr:to>
      <xdr:col>76</xdr:col>
      <xdr:colOff>165100</xdr:colOff>
      <xdr:row>106</xdr:row>
      <xdr:rowOff>121286</xdr:rowOff>
    </xdr:to>
    <xdr:sp macro="" textlink="">
      <xdr:nvSpPr>
        <xdr:cNvPr id="862" name="フローチャート: 判断 861"/>
        <xdr:cNvSpPr/>
      </xdr:nvSpPr>
      <xdr:spPr>
        <a:xfrm>
          <a:off x="12804140" y="1778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166370</xdr:rowOff>
    </xdr:from>
    <xdr:to>
      <xdr:col>72</xdr:col>
      <xdr:colOff>38100</xdr:colOff>
      <xdr:row>106</xdr:row>
      <xdr:rowOff>96520</xdr:rowOff>
    </xdr:to>
    <xdr:sp macro="" textlink="">
      <xdr:nvSpPr>
        <xdr:cNvPr id="863" name="フローチャート: 判断 862"/>
        <xdr:cNvSpPr/>
      </xdr:nvSpPr>
      <xdr:spPr>
        <a:xfrm>
          <a:off x="12029440" y="17768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156845</xdr:rowOff>
    </xdr:from>
    <xdr:to>
      <xdr:col>67</xdr:col>
      <xdr:colOff>101600</xdr:colOff>
      <xdr:row>106</xdr:row>
      <xdr:rowOff>86995</xdr:rowOff>
    </xdr:to>
    <xdr:sp macro="" textlink="">
      <xdr:nvSpPr>
        <xdr:cNvPr id="864" name="フローチャート: 判断 863"/>
        <xdr:cNvSpPr/>
      </xdr:nvSpPr>
      <xdr:spPr>
        <a:xfrm>
          <a:off x="11231880" y="1775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143511</xdr:rowOff>
    </xdr:from>
    <xdr:to>
      <xdr:col>85</xdr:col>
      <xdr:colOff>177800</xdr:colOff>
      <xdr:row>106</xdr:row>
      <xdr:rowOff>73661</xdr:rowOff>
    </xdr:to>
    <xdr:sp macro="" textlink="">
      <xdr:nvSpPr>
        <xdr:cNvPr id="870" name="楕円 869"/>
        <xdr:cNvSpPr/>
      </xdr:nvSpPr>
      <xdr:spPr>
        <a:xfrm>
          <a:off x="14325600" y="1774571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121938</xdr:rowOff>
    </xdr:from>
    <xdr:ext cx="405111" cy="259045"/>
    <xdr:sp macro="" textlink="">
      <xdr:nvSpPr>
        <xdr:cNvPr id="871" name="【庁舎】&#10;有形固定資産減価償却率該当値テキスト"/>
        <xdr:cNvSpPr txBox="1"/>
      </xdr:nvSpPr>
      <xdr:spPr>
        <a:xfrm>
          <a:off x="14414500" y="1772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97789</xdr:rowOff>
    </xdr:from>
    <xdr:to>
      <xdr:col>81</xdr:col>
      <xdr:colOff>101600</xdr:colOff>
      <xdr:row>106</xdr:row>
      <xdr:rowOff>27939</xdr:rowOff>
    </xdr:to>
    <xdr:sp macro="" textlink="">
      <xdr:nvSpPr>
        <xdr:cNvPr id="872" name="楕円 871"/>
        <xdr:cNvSpPr/>
      </xdr:nvSpPr>
      <xdr:spPr>
        <a:xfrm>
          <a:off x="13578840" y="17699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148589</xdr:rowOff>
    </xdr:from>
    <xdr:to>
      <xdr:col>85</xdr:col>
      <xdr:colOff>127000</xdr:colOff>
      <xdr:row>106</xdr:row>
      <xdr:rowOff>22861</xdr:rowOff>
    </xdr:to>
    <xdr:cxnSp macro="">
      <xdr:nvCxnSpPr>
        <xdr:cNvPr id="873" name="直線コネクタ 872"/>
        <xdr:cNvCxnSpPr/>
      </xdr:nvCxnSpPr>
      <xdr:spPr>
        <a:xfrm>
          <a:off x="13629640" y="17750789"/>
          <a:ext cx="746760" cy="4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874" name="楕円 873"/>
        <xdr:cNvSpPr/>
      </xdr:nvSpPr>
      <xdr:spPr>
        <a:xfrm>
          <a:off x="1280414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100964</xdr:rowOff>
    </xdr:from>
    <xdr:to>
      <xdr:col>81</xdr:col>
      <xdr:colOff>50800</xdr:colOff>
      <xdr:row>105</xdr:row>
      <xdr:rowOff>148589</xdr:rowOff>
    </xdr:to>
    <xdr:cxnSp macro="">
      <xdr:nvCxnSpPr>
        <xdr:cNvPr id="875" name="直線コネクタ 874"/>
        <xdr:cNvCxnSpPr/>
      </xdr:nvCxnSpPr>
      <xdr:spPr>
        <a:xfrm>
          <a:off x="12854940" y="17703164"/>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6350</xdr:rowOff>
    </xdr:from>
    <xdr:to>
      <xdr:col>72</xdr:col>
      <xdr:colOff>38100</xdr:colOff>
      <xdr:row>105</xdr:row>
      <xdr:rowOff>107950</xdr:rowOff>
    </xdr:to>
    <xdr:sp macro="" textlink="">
      <xdr:nvSpPr>
        <xdr:cNvPr id="876" name="楕円 875"/>
        <xdr:cNvSpPr/>
      </xdr:nvSpPr>
      <xdr:spPr>
        <a:xfrm>
          <a:off x="12029440" y="17608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57150</xdr:rowOff>
    </xdr:from>
    <xdr:to>
      <xdr:col>76</xdr:col>
      <xdr:colOff>114300</xdr:colOff>
      <xdr:row>105</xdr:row>
      <xdr:rowOff>100964</xdr:rowOff>
    </xdr:to>
    <xdr:cxnSp macro="">
      <xdr:nvCxnSpPr>
        <xdr:cNvPr id="877" name="直線コネクタ 876"/>
        <xdr:cNvCxnSpPr/>
      </xdr:nvCxnSpPr>
      <xdr:spPr>
        <a:xfrm>
          <a:off x="12072620" y="17659350"/>
          <a:ext cx="78232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130175</xdr:rowOff>
    </xdr:from>
    <xdr:to>
      <xdr:col>67</xdr:col>
      <xdr:colOff>101600</xdr:colOff>
      <xdr:row>105</xdr:row>
      <xdr:rowOff>60325</xdr:rowOff>
    </xdr:to>
    <xdr:sp macro="" textlink="">
      <xdr:nvSpPr>
        <xdr:cNvPr id="878" name="楕円 877"/>
        <xdr:cNvSpPr/>
      </xdr:nvSpPr>
      <xdr:spPr>
        <a:xfrm>
          <a:off x="11231880" y="17564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9525</xdr:rowOff>
    </xdr:from>
    <xdr:to>
      <xdr:col>71</xdr:col>
      <xdr:colOff>177800</xdr:colOff>
      <xdr:row>105</xdr:row>
      <xdr:rowOff>57150</xdr:rowOff>
    </xdr:to>
    <xdr:cxnSp macro="">
      <xdr:nvCxnSpPr>
        <xdr:cNvPr id="879" name="直線コネクタ 878"/>
        <xdr:cNvCxnSpPr/>
      </xdr:nvCxnSpPr>
      <xdr:spPr>
        <a:xfrm>
          <a:off x="11282680" y="1761172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148607</xdr:rowOff>
    </xdr:from>
    <xdr:ext cx="405111" cy="259045"/>
    <xdr:sp macro="" textlink="">
      <xdr:nvSpPr>
        <xdr:cNvPr id="880" name="n_1aveValue【庁舎】&#10;有形固定資産減価償却率"/>
        <xdr:cNvSpPr txBox="1"/>
      </xdr:nvSpPr>
      <xdr:spPr>
        <a:xfrm>
          <a:off x="134372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112413</xdr:rowOff>
    </xdr:from>
    <xdr:ext cx="405111" cy="259045"/>
    <xdr:sp macro="" textlink="">
      <xdr:nvSpPr>
        <xdr:cNvPr id="881" name="n_2aveValue【庁舎】&#10;有形固定資産減価償却率"/>
        <xdr:cNvSpPr txBox="1"/>
      </xdr:nvSpPr>
      <xdr:spPr>
        <a:xfrm>
          <a:off x="12675244" y="1788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87647</xdr:rowOff>
    </xdr:from>
    <xdr:ext cx="405111" cy="259045"/>
    <xdr:sp macro="" textlink="">
      <xdr:nvSpPr>
        <xdr:cNvPr id="882" name="n_3aveValue【庁舎】&#10;有形固定資産減価償却率"/>
        <xdr:cNvSpPr txBox="1"/>
      </xdr:nvSpPr>
      <xdr:spPr>
        <a:xfrm>
          <a:off x="11900544" y="1785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78122</xdr:rowOff>
    </xdr:from>
    <xdr:ext cx="405111" cy="259045"/>
    <xdr:sp macro="" textlink="">
      <xdr:nvSpPr>
        <xdr:cNvPr id="883" name="n_4aveValue【庁舎】&#10;有形固定資産減価償却率"/>
        <xdr:cNvSpPr txBox="1"/>
      </xdr:nvSpPr>
      <xdr:spPr>
        <a:xfrm>
          <a:off x="11102984" y="1784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44466</xdr:rowOff>
    </xdr:from>
    <xdr:ext cx="405111" cy="259045"/>
    <xdr:sp macro="" textlink="">
      <xdr:nvSpPr>
        <xdr:cNvPr id="884" name="n_1mainValue【庁舎】&#10;有形固定資産減価償却率"/>
        <xdr:cNvSpPr txBox="1"/>
      </xdr:nvSpPr>
      <xdr:spPr>
        <a:xfrm>
          <a:off x="13437244" y="17479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168291</xdr:rowOff>
    </xdr:from>
    <xdr:ext cx="405111" cy="259045"/>
    <xdr:sp macro="" textlink="">
      <xdr:nvSpPr>
        <xdr:cNvPr id="885" name="n_2mainValue【庁舎】&#10;有形固定資産減価償却率"/>
        <xdr:cNvSpPr txBox="1"/>
      </xdr:nvSpPr>
      <xdr:spPr>
        <a:xfrm>
          <a:off x="12675244" y="1743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124477</xdr:rowOff>
    </xdr:from>
    <xdr:ext cx="405111" cy="259045"/>
    <xdr:sp macro="" textlink="">
      <xdr:nvSpPr>
        <xdr:cNvPr id="886" name="n_3mainValue【庁舎】&#10;有形固定資産減価償却率"/>
        <xdr:cNvSpPr txBox="1"/>
      </xdr:nvSpPr>
      <xdr:spPr>
        <a:xfrm>
          <a:off x="119005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76852</xdr:rowOff>
    </xdr:from>
    <xdr:ext cx="405111" cy="259045"/>
    <xdr:sp macro="" textlink="">
      <xdr:nvSpPr>
        <xdr:cNvPr id="887" name="n_4mainValue【庁舎】&#10;有形固定資産減価償却率"/>
        <xdr:cNvSpPr txBox="1"/>
      </xdr:nvSpPr>
      <xdr:spPr>
        <a:xfrm>
          <a:off x="11102984" y="1734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91439</xdr:rowOff>
    </xdr:from>
    <xdr:to>
      <xdr:col>116</xdr:col>
      <xdr:colOff>62864</xdr:colOff>
      <xdr:row>107</xdr:row>
      <xdr:rowOff>38100</xdr:rowOff>
    </xdr:to>
    <xdr:cxnSp macro="">
      <xdr:nvCxnSpPr>
        <xdr:cNvPr id="911" name="直線コネクタ 910"/>
        <xdr:cNvCxnSpPr/>
      </xdr:nvCxnSpPr>
      <xdr:spPr>
        <a:xfrm flipV="1">
          <a:off x="19509104" y="17023079"/>
          <a:ext cx="0" cy="952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41927</xdr:rowOff>
    </xdr:from>
    <xdr:ext cx="469744" cy="259045"/>
    <xdr:sp macro="" textlink="">
      <xdr:nvSpPr>
        <xdr:cNvPr id="912" name="【庁舎】&#10;一人当たり面積最小値テキスト"/>
        <xdr:cNvSpPr txBox="1"/>
      </xdr:nvSpPr>
      <xdr:spPr>
        <a:xfrm>
          <a:off x="19547840"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38100</xdr:rowOff>
    </xdr:from>
    <xdr:to>
      <xdr:col>116</xdr:col>
      <xdr:colOff>152400</xdr:colOff>
      <xdr:row>107</xdr:row>
      <xdr:rowOff>38100</xdr:rowOff>
    </xdr:to>
    <xdr:cxnSp macro="">
      <xdr:nvCxnSpPr>
        <xdr:cNvPr id="913" name="直線コネクタ 912"/>
        <xdr:cNvCxnSpPr/>
      </xdr:nvCxnSpPr>
      <xdr:spPr>
        <a:xfrm>
          <a:off x="19443700" y="17975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38116</xdr:rowOff>
    </xdr:from>
    <xdr:ext cx="469744" cy="259045"/>
    <xdr:sp macro="" textlink="">
      <xdr:nvSpPr>
        <xdr:cNvPr id="914" name="【庁舎】&#10;一人当たり面積最大値テキスト"/>
        <xdr:cNvSpPr txBox="1"/>
      </xdr:nvSpPr>
      <xdr:spPr>
        <a:xfrm>
          <a:off x="19547840" y="1680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91439</xdr:rowOff>
    </xdr:from>
    <xdr:to>
      <xdr:col>116</xdr:col>
      <xdr:colOff>152400</xdr:colOff>
      <xdr:row>101</xdr:row>
      <xdr:rowOff>91439</xdr:rowOff>
    </xdr:to>
    <xdr:cxnSp macro="">
      <xdr:nvCxnSpPr>
        <xdr:cNvPr id="915" name="直線コネクタ 914"/>
        <xdr:cNvCxnSpPr/>
      </xdr:nvCxnSpPr>
      <xdr:spPr>
        <a:xfrm>
          <a:off x="19443700" y="170230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160038</xdr:rowOff>
    </xdr:from>
    <xdr:ext cx="469744" cy="259045"/>
    <xdr:sp macro="" textlink="">
      <xdr:nvSpPr>
        <xdr:cNvPr id="916" name="【庁舎】&#10;一人当たり面積平均値テキスト"/>
        <xdr:cNvSpPr txBox="1"/>
      </xdr:nvSpPr>
      <xdr:spPr>
        <a:xfrm>
          <a:off x="19547840" y="174269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10161</xdr:rowOff>
    </xdr:from>
    <xdr:to>
      <xdr:col>116</xdr:col>
      <xdr:colOff>114300</xdr:colOff>
      <xdr:row>104</xdr:row>
      <xdr:rowOff>111761</xdr:rowOff>
    </xdr:to>
    <xdr:sp macro="" textlink="">
      <xdr:nvSpPr>
        <xdr:cNvPr id="917" name="フローチャート: 判断 916"/>
        <xdr:cNvSpPr/>
      </xdr:nvSpPr>
      <xdr:spPr>
        <a:xfrm>
          <a:off x="1945894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154939</xdr:rowOff>
    </xdr:from>
    <xdr:to>
      <xdr:col>112</xdr:col>
      <xdr:colOff>38100</xdr:colOff>
      <xdr:row>104</xdr:row>
      <xdr:rowOff>85089</xdr:rowOff>
    </xdr:to>
    <xdr:sp macro="" textlink="">
      <xdr:nvSpPr>
        <xdr:cNvPr id="918" name="フローチャート: 判断 917"/>
        <xdr:cNvSpPr/>
      </xdr:nvSpPr>
      <xdr:spPr>
        <a:xfrm>
          <a:off x="18735040" y="17421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120650</xdr:rowOff>
    </xdr:from>
    <xdr:to>
      <xdr:col>107</xdr:col>
      <xdr:colOff>101600</xdr:colOff>
      <xdr:row>104</xdr:row>
      <xdr:rowOff>50800</xdr:rowOff>
    </xdr:to>
    <xdr:sp macro="" textlink="">
      <xdr:nvSpPr>
        <xdr:cNvPr id="919" name="フローチャート: 判断 918"/>
        <xdr:cNvSpPr/>
      </xdr:nvSpPr>
      <xdr:spPr>
        <a:xfrm>
          <a:off x="17937480" y="17387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120650</xdr:rowOff>
    </xdr:from>
    <xdr:to>
      <xdr:col>102</xdr:col>
      <xdr:colOff>165100</xdr:colOff>
      <xdr:row>104</xdr:row>
      <xdr:rowOff>50800</xdr:rowOff>
    </xdr:to>
    <xdr:sp macro="" textlink="">
      <xdr:nvSpPr>
        <xdr:cNvPr id="920" name="フローチャート: 判断 919"/>
        <xdr:cNvSpPr/>
      </xdr:nvSpPr>
      <xdr:spPr>
        <a:xfrm>
          <a:off x="17162780" y="17387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132080</xdr:rowOff>
    </xdr:from>
    <xdr:to>
      <xdr:col>98</xdr:col>
      <xdr:colOff>38100</xdr:colOff>
      <xdr:row>104</xdr:row>
      <xdr:rowOff>62230</xdr:rowOff>
    </xdr:to>
    <xdr:sp macro="" textlink="">
      <xdr:nvSpPr>
        <xdr:cNvPr id="921" name="フローチャート: 判断 920"/>
        <xdr:cNvSpPr/>
      </xdr:nvSpPr>
      <xdr:spPr>
        <a:xfrm>
          <a:off x="16388080" y="173990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166370</xdr:rowOff>
    </xdr:from>
    <xdr:to>
      <xdr:col>116</xdr:col>
      <xdr:colOff>114300</xdr:colOff>
      <xdr:row>102</xdr:row>
      <xdr:rowOff>96520</xdr:rowOff>
    </xdr:to>
    <xdr:sp macro="" textlink="">
      <xdr:nvSpPr>
        <xdr:cNvPr id="927" name="楕円 926"/>
        <xdr:cNvSpPr/>
      </xdr:nvSpPr>
      <xdr:spPr>
        <a:xfrm>
          <a:off x="19458940" y="17098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81297</xdr:rowOff>
    </xdr:from>
    <xdr:ext cx="469744" cy="259045"/>
    <xdr:sp macro="" textlink="">
      <xdr:nvSpPr>
        <xdr:cNvPr id="928" name="【庁舎】&#10;一人当たり面積該当値テキスト"/>
        <xdr:cNvSpPr txBox="1"/>
      </xdr:nvSpPr>
      <xdr:spPr>
        <a:xfrm>
          <a:off x="19547840" y="1701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6350</xdr:rowOff>
    </xdr:from>
    <xdr:to>
      <xdr:col>112</xdr:col>
      <xdr:colOff>38100</xdr:colOff>
      <xdr:row>102</xdr:row>
      <xdr:rowOff>107950</xdr:rowOff>
    </xdr:to>
    <xdr:sp macro="" textlink="">
      <xdr:nvSpPr>
        <xdr:cNvPr id="929" name="楕円 928"/>
        <xdr:cNvSpPr/>
      </xdr:nvSpPr>
      <xdr:spPr>
        <a:xfrm>
          <a:off x="18735040" y="171056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45720</xdr:rowOff>
    </xdr:from>
    <xdr:to>
      <xdr:col>116</xdr:col>
      <xdr:colOff>63500</xdr:colOff>
      <xdr:row>102</xdr:row>
      <xdr:rowOff>57150</xdr:rowOff>
    </xdr:to>
    <xdr:cxnSp macro="">
      <xdr:nvCxnSpPr>
        <xdr:cNvPr id="930" name="直線コネクタ 929"/>
        <xdr:cNvCxnSpPr/>
      </xdr:nvCxnSpPr>
      <xdr:spPr>
        <a:xfrm flipV="1">
          <a:off x="18778220" y="1714500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13970</xdr:rowOff>
    </xdr:from>
    <xdr:to>
      <xdr:col>107</xdr:col>
      <xdr:colOff>101600</xdr:colOff>
      <xdr:row>102</xdr:row>
      <xdr:rowOff>115570</xdr:rowOff>
    </xdr:to>
    <xdr:sp macro="" textlink="">
      <xdr:nvSpPr>
        <xdr:cNvPr id="931" name="楕円 930"/>
        <xdr:cNvSpPr/>
      </xdr:nvSpPr>
      <xdr:spPr>
        <a:xfrm>
          <a:off x="1793748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57150</xdr:rowOff>
    </xdr:from>
    <xdr:to>
      <xdr:col>111</xdr:col>
      <xdr:colOff>177800</xdr:colOff>
      <xdr:row>102</xdr:row>
      <xdr:rowOff>64770</xdr:rowOff>
    </xdr:to>
    <xdr:cxnSp macro="">
      <xdr:nvCxnSpPr>
        <xdr:cNvPr id="932" name="直線コネクタ 931"/>
        <xdr:cNvCxnSpPr/>
      </xdr:nvCxnSpPr>
      <xdr:spPr>
        <a:xfrm flipV="1">
          <a:off x="17988280" y="1715643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25400</xdr:rowOff>
    </xdr:from>
    <xdr:to>
      <xdr:col>102</xdr:col>
      <xdr:colOff>165100</xdr:colOff>
      <xdr:row>102</xdr:row>
      <xdr:rowOff>127000</xdr:rowOff>
    </xdr:to>
    <xdr:sp macro="" textlink="">
      <xdr:nvSpPr>
        <xdr:cNvPr id="933" name="楕円 932"/>
        <xdr:cNvSpPr/>
      </xdr:nvSpPr>
      <xdr:spPr>
        <a:xfrm>
          <a:off x="17162780" y="1712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64770</xdr:rowOff>
    </xdr:from>
    <xdr:to>
      <xdr:col>107</xdr:col>
      <xdr:colOff>50800</xdr:colOff>
      <xdr:row>102</xdr:row>
      <xdr:rowOff>76200</xdr:rowOff>
    </xdr:to>
    <xdr:cxnSp macro="">
      <xdr:nvCxnSpPr>
        <xdr:cNvPr id="934" name="直線コネクタ 933"/>
        <xdr:cNvCxnSpPr/>
      </xdr:nvCxnSpPr>
      <xdr:spPr>
        <a:xfrm flipV="1">
          <a:off x="17213580" y="1716405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33020</xdr:rowOff>
    </xdr:from>
    <xdr:to>
      <xdr:col>98</xdr:col>
      <xdr:colOff>38100</xdr:colOff>
      <xdr:row>102</xdr:row>
      <xdr:rowOff>134620</xdr:rowOff>
    </xdr:to>
    <xdr:sp macro="" textlink="">
      <xdr:nvSpPr>
        <xdr:cNvPr id="935" name="楕円 934"/>
        <xdr:cNvSpPr/>
      </xdr:nvSpPr>
      <xdr:spPr>
        <a:xfrm>
          <a:off x="16388080" y="171323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76200</xdr:rowOff>
    </xdr:from>
    <xdr:to>
      <xdr:col>102</xdr:col>
      <xdr:colOff>114300</xdr:colOff>
      <xdr:row>102</xdr:row>
      <xdr:rowOff>83820</xdr:rowOff>
    </xdr:to>
    <xdr:cxnSp macro="">
      <xdr:nvCxnSpPr>
        <xdr:cNvPr id="936" name="直線コネクタ 935"/>
        <xdr:cNvCxnSpPr/>
      </xdr:nvCxnSpPr>
      <xdr:spPr>
        <a:xfrm flipV="1">
          <a:off x="16431260" y="1717548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76216</xdr:rowOff>
    </xdr:from>
    <xdr:ext cx="469744" cy="259045"/>
    <xdr:sp macro="" textlink="">
      <xdr:nvSpPr>
        <xdr:cNvPr id="937" name="n_1aveValue【庁舎】&#10;一人当たり面積"/>
        <xdr:cNvSpPr txBox="1"/>
      </xdr:nvSpPr>
      <xdr:spPr>
        <a:xfrm>
          <a:off x="18561127" y="17510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41927</xdr:rowOff>
    </xdr:from>
    <xdr:ext cx="469744" cy="259045"/>
    <xdr:sp macro="" textlink="">
      <xdr:nvSpPr>
        <xdr:cNvPr id="938" name="n_2aveValue【庁舎】&#10;一人当たり面積"/>
        <xdr:cNvSpPr txBox="1"/>
      </xdr:nvSpPr>
      <xdr:spPr>
        <a:xfrm>
          <a:off x="17776267" y="17476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41927</xdr:rowOff>
    </xdr:from>
    <xdr:ext cx="469744" cy="259045"/>
    <xdr:sp macro="" textlink="">
      <xdr:nvSpPr>
        <xdr:cNvPr id="939" name="n_3aveValue【庁舎】&#10;一人当たり面積"/>
        <xdr:cNvSpPr txBox="1"/>
      </xdr:nvSpPr>
      <xdr:spPr>
        <a:xfrm>
          <a:off x="17001567" y="17476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53357</xdr:rowOff>
    </xdr:from>
    <xdr:ext cx="469744" cy="259045"/>
    <xdr:sp macro="" textlink="">
      <xdr:nvSpPr>
        <xdr:cNvPr id="940" name="n_4aveValue【庁舎】&#10;一人当たり面積"/>
        <xdr:cNvSpPr txBox="1"/>
      </xdr:nvSpPr>
      <xdr:spPr>
        <a:xfrm>
          <a:off x="16226867" y="1748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124477</xdr:rowOff>
    </xdr:from>
    <xdr:ext cx="469744" cy="259045"/>
    <xdr:sp macro="" textlink="">
      <xdr:nvSpPr>
        <xdr:cNvPr id="941" name="n_1mainValue【庁舎】&#10;一人当たり面積"/>
        <xdr:cNvSpPr txBox="1"/>
      </xdr:nvSpPr>
      <xdr:spPr>
        <a:xfrm>
          <a:off x="18561127" y="1688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132097</xdr:rowOff>
    </xdr:from>
    <xdr:ext cx="469744" cy="259045"/>
    <xdr:sp macro="" textlink="">
      <xdr:nvSpPr>
        <xdr:cNvPr id="942" name="n_2mainValue【庁舎】&#10;一人当たり面積"/>
        <xdr:cNvSpPr txBox="1"/>
      </xdr:nvSpPr>
      <xdr:spPr>
        <a:xfrm>
          <a:off x="17776267" y="1689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143527</xdr:rowOff>
    </xdr:from>
    <xdr:ext cx="469744" cy="259045"/>
    <xdr:sp macro="" textlink="">
      <xdr:nvSpPr>
        <xdr:cNvPr id="943" name="n_3mainValue【庁舎】&#10;一人当たり面積"/>
        <xdr:cNvSpPr txBox="1"/>
      </xdr:nvSpPr>
      <xdr:spPr>
        <a:xfrm>
          <a:off x="17001567" y="1690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151147</xdr:rowOff>
    </xdr:from>
    <xdr:ext cx="469744" cy="259045"/>
    <xdr:sp macro="" textlink="">
      <xdr:nvSpPr>
        <xdr:cNvPr id="944" name="n_4mainValue【庁舎】&#10;一人当たり面積"/>
        <xdr:cNvSpPr txBox="1"/>
      </xdr:nvSpPr>
      <xdr:spPr>
        <a:xfrm>
          <a:off x="16226867" y="1691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の有形固定資産減価償却率は、令和元年度に母子生活支援施設の統廃合を行い数値の改善はあったが、整備から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年以上経過する施設の割合が高いことから、類似団体平均と比較して悪い状態となっている。</a:t>
          </a:r>
        </a:p>
        <a:p>
          <a:r>
            <a:rPr kumimoji="1" lang="ja-JP" altLang="en-US" sz="1300">
              <a:latin typeface="ＭＳ Ｐゴシック" panose="020B0600070205080204" pitchFamily="50" charset="-128"/>
              <a:ea typeface="ＭＳ Ｐゴシック" panose="020B0600070205080204" pitchFamily="50" charset="-128"/>
            </a:rPr>
            <a:t>一人あたりの面積は、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が類似団体より大幅に広く、公共施設の再編を推進するなかで、一人当たりの面積も参考に人口減少を見据えた効率的な施設管理が必要である。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topLeftCell="A7" workbookViewId="0">
      <selection activeCell="AO42" sqref="AO42:BC42"/>
    </sheetView>
  </sheetViews>
  <sheetFormatPr defaultColWidth="0" defaultRowHeight="10.8" zeroHeight="1" x14ac:dyDescent="0.2"/>
  <cols>
    <col min="1" max="11" width="2.109375" style="188" customWidth="1"/>
    <col min="12" max="12" width="2.21875" style="188" customWidth="1"/>
    <col min="13" max="17" width="2.33203125" style="188" customWidth="1"/>
    <col min="18" max="119" width="2.109375" style="188" customWidth="1"/>
    <col min="120" max="16384" width="0" style="188" hidden="1"/>
  </cols>
  <sheetData>
    <row r="1" spans="1:119" ht="33" customHeight="1" x14ac:dyDescent="0.2">
      <c r="A1" s="186"/>
      <c r="B1" s="650" t="s">
        <v>79</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 thickBot="1" x14ac:dyDescent="0.25">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5">
      <c r="A3" s="187"/>
      <c r="B3" s="651" t="s">
        <v>81</v>
      </c>
      <c r="C3" s="652"/>
      <c r="D3" s="652"/>
      <c r="E3" s="653"/>
      <c r="F3" s="653"/>
      <c r="G3" s="653"/>
      <c r="H3" s="653"/>
      <c r="I3" s="653"/>
      <c r="J3" s="653"/>
      <c r="K3" s="653"/>
      <c r="L3" s="653" t="s">
        <v>82</v>
      </c>
      <c r="M3" s="653"/>
      <c r="N3" s="653"/>
      <c r="O3" s="653"/>
      <c r="P3" s="653"/>
      <c r="Q3" s="653"/>
      <c r="R3" s="656"/>
      <c r="S3" s="656"/>
      <c r="T3" s="656"/>
      <c r="U3" s="656"/>
      <c r="V3" s="657"/>
      <c r="W3" s="547" t="s">
        <v>83</v>
      </c>
      <c r="X3" s="548"/>
      <c r="Y3" s="548"/>
      <c r="Z3" s="548"/>
      <c r="AA3" s="548"/>
      <c r="AB3" s="652"/>
      <c r="AC3" s="656" t="s">
        <v>84</v>
      </c>
      <c r="AD3" s="548"/>
      <c r="AE3" s="548"/>
      <c r="AF3" s="548"/>
      <c r="AG3" s="548"/>
      <c r="AH3" s="548"/>
      <c r="AI3" s="548"/>
      <c r="AJ3" s="548"/>
      <c r="AK3" s="548"/>
      <c r="AL3" s="618"/>
      <c r="AM3" s="547" t="s">
        <v>85</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86</v>
      </c>
      <c r="BO3" s="548"/>
      <c r="BP3" s="548"/>
      <c r="BQ3" s="548"/>
      <c r="BR3" s="548"/>
      <c r="BS3" s="548"/>
      <c r="BT3" s="548"/>
      <c r="BU3" s="618"/>
      <c r="BV3" s="547" t="s">
        <v>87</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88</v>
      </c>
      <c r="CU3" s="548"/>
      <c r="CV3" s="548"/>
      <c r="CW3" s="548"/>
      <c r="CX3" s="548"/>
      <c r="CY3" s="548"/>
      <c r="CZ3" s="548"/>
      <c r="DA3" s="618"/>
      <c r="DB3" s="547" t="s">
        <v>89</v>
      </c>
      <c r="DC3" s="548"/>
      <c r="DD3" s="548"/>
      <c r="DE3" s="548"/>
      <c r="DF3" s="548"/>
      <c r="DG3" s="548"/>
      <c r="DH3" s="548"/>
      <c r="DI3" s="618"/>
      <c r="DJ3" s="186"/>
      <c r="DK3" s="186"/>
      <c r="DL3" s="186"/>
      <c r="DM3" s="186"/>
      <c r="DN3" s="186"/>
      <c r="DO3" s="186"/>
    </row>
    <row r="4" spans="1:119" ht="18.75" customHeight="1" x14ac:dyDescent="0.2">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90</v>
      </c>
      <c r="AZ4" s="461"/>
      <c r="BA4" s="461"/>
      <c r="BB4" s="461"/>
      <c r="BC4" s="461"/>
      <c r="BD4" s="461"/>
      <c r="BE4" s="461"/>
      <c r="BF4" s="461"/>
      <c r="BG4" s="461"/>
      <c r="BH4" s="461"/>
      <c r="BI4" s="461"/>
      <c r="BJ4" s="461"/>
      <c r="BK4" s="461"/>
      <c r="BL4" s="461"/>
      <c r="BM4" s="462"/>
      <c r="BN4" s="463">
        <v>61731445</v>
      </c>
      <c r="BO4" s="464"/>
      <c r="BP4" s="464"/>
      <c r="BQ4" s="464"/>
      <c r="BR4" s="464"/>
      <c r="BS4" s="464"/>
      <c r="BT4" s="464"/>
      <c r="BU4" s="465"/>
      <c r="BV4" s="463">
        <v>56361949</v>
      </c>
      <c r="BW4" s="464"/>
      <c r="BX4" s="464"/>
      <c r="BY4" s="464"/>
      <c r="BZ4" s="464"/>
      <c r="CA4" s="464"/>
      <c r="CB4" s="464"/>
      <c r="CC4" s="465"/>
      <c r="CD4" s="644" t="s">
        <v>91</v>
      </c>
      <c r="CE4" s="645"/>
      <c r="CF4" s="645"/>
      <c r="CG4" s="645"/>
      <c r="CH4" s="645"/>
      <c r="CI4" s="645"/>
      <c r="CJ4" s="645"/>
      <c r="CK4" s="645"/>
      <c r="CL4" s="645"/>
      <c r="CM4" s="645"/>
      <c r="CN4" s="645"/>
      <c r="CO4" s="645"/>
      <c r="CP4" s="645"/>
      <c r="CQ4" s="645"/>
      <c r="CR4" s="645"/>
      <c r="CS4" s="646"/>
      <c r="CT4" s="647">
        <v>11</v>
      </c>
      <c r="CU4" s="648"/>
      <c r="CV4" s="648"/>
      <c r="CW4" s="648"/>
      <c r="CX4" s="648"/>
      <c r="CY4" s="648"/>
      <c r="CZ4" s="648"/>
      <c r="DA4" s="649"/>
      <c r="DB4" s="647">
        <v>8.8000000000000007</v>
      </c>
      <c r="DC4" s="648"/>
      <c r="DD4" s="648"/>
      <c r="DE4" s="648"/>
      <c r="DF4" s="648"/>
      <c r="DG4" s="648"/>
      <c r="DH4" s="648"/>
      <c r="DI4" s="649"/>
      <c r="DJ4" s="186"/>
      <c r="DK4" s="186"/>
      <c r="DL4" s="186"/>
      <c r="DM4" s="186"/>
      <c r="DN4" s="186"/>
      <c r="DO4" s="186"/>
    </row>
    <row r="5" spans="1:119" ht="18.75" customHeight="1" x14ac:dyDescent="0.2">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92</v>
      </c>
      <c r="AN5" s="442"/>
      <c r="AO5" s="442"/>
      <c r="AP5" s="442"/>
      <c r="AQ5" s="442"/>
      <c r="AR5" s="442"/>
      <c r="AS5" s="442"/>
      <c r="AT5" s="443"/>
      <c r="AU5" s="525" t="s">
        <v>93</v>
      </c>
      <c r="AV5" s="526"/>
      <c r="AW5" s="526"/>
      <c r="AX5" s="526"/>
      <c r="AY5" s="448" t="s">
        <v>94</v>
      </c>
      <c r="AZ5" s="449"/>
      <c r="BA5" s="449"/>
      <c r="BB5" s="449"/>
      <c r="BC5" s="449"/>
      <c r="BD5" s="449"/>
      <c r="BE5" s="449"/>
      <c r="BF5" s="449"/>
      <c r="BG5" s="449"/>
      <c r="BH5" s="449"/>
      <c r="BI5" s="449"/>
      <c r="BJ5" s="449"/>
      <c r="BK5" s="449"/>
      <c r="BL5" s="449"/>
      <c r="BM5" s="450"/>
      <c r="BN5" s="468">
        <v>58497217</v>
      </c>
      <c r="BO5" s="469"/>
      <c r="BP5" s="469"/>
      <c r="BQ5" s="469"/>
      <c r="BR5" s="469"/>
      <c r="BS5" s="469"/>
      <c r="BT5" s="469"/>
      <c r="BU5" s="470"/>
      <c r="BV5" s="468">
        <v>53936284</v>
      </c>
      <c r="BW5" s="469"/>
      <c r="BX5" s="469"/>
      <c r="BY5" s="469"/>
      <c r="BZ5" s="469"/>
      <c r="CA5" s="469"/>
      <c r="CB5" s="469"/>
      <c r="CC5" s="470"/>
      <c r="CD5" s="477" t="s">
        <v>95</v>
      </c>
      <c r="CE5" s="478"/>
      <c r="CF5" s="478"/>
      <c r="CG5" s="478"/>
      <c r="CH5" s="478"/>
      <c r="CI5" s="478"/>
      <c r="CJ5" s="478"/>
      <c r="CK5" s="478"/>
      <c r="CL5" s="478"/>
      <c r="CM5" s="478"/>
      <c r="CN5" s="478"/>
      <c r="CO5" s="478"/>
      <c r="CP5" s="478"/>
      <c r="CQ5" s="478"/>
      <c r="CR5" s="478"/>
      <c r="CS5" s="479"/>
      <c r="CT5" s="438">
        <v>89.7</v>
      </c>
      <c r="CU5" s="439"/>
      <c r="CV5" s="439"/>
      <c r="CW5" s="439"/>
      <c r="CX5" s="439"/>
      <c r="CY5" s="439"/>
      <c r="CZ5" s="439"/>
      <c r="DA5" s="440"/>
      <c r="DB5" s="438">
        <v>88.3</v>
      </c>
      <c r="DC5" s="439"/>
      <c r="DD5" s="439"/>
      <c r="DE5" s="439"/>
      <c r="DF5" s="439"/>
      <c r="DG5" s="439"/>
      <c r="DH5" s="439"/>
      <c r="DI5" s="440"/>
      <c r="DJ5" s="186"/>
      <c r="DK5" s="186"/>
      <c r="DL5" s="186"/>
      <c r="DM5" s="186"/>
      <c r="DN5" s="186"/>
      <c r="DO5" s="186"/>
    </row>
    <row r="6" spans="1:119" ht="18.75" customHeight="1" x14ac:dyDescent="0.2">
      <c r="A6" s="187"/>
      <c r="B6" s="624" t="s">
        <v>96</v>
      </c>
      <c r="C6" s="482"/>
      <c r="D6" s="482"/>
      <c r="E6" s="625"/>
      <c r="F6" s="625"/>
      <c r="G6" s="625"/>
      <c r="H6" s="625"/>
      <c r="I6" s="625"/>
      <c r="J6" s="625"/>
      <c r="K6" s="625"/>
      <c r="L6" s="625" t="s">
        <v>97</v>
      </c>
      <c r="M6" s="625"/>
      <c r="N6" s="625"/>
      <c r="O6" s="625"/>
      <c r="P6" s="625"/>
      <c r="Q6" s="625"/>
      <c r="R6" s="506"/>
      <c r="S6" s="506"/>
      <c r="T6" s="506"/>
      <c r="U6" s="506"/>
      <c r="V6" s="631"/>
      <c r="W6" s="559" t="s">
        <v>98</v>
      </c>
      <c r="X6" s="481"/>
      <c r="Y6" s="481"/>
      <c r="Z6" s="481"/>
      <c r="AA6" s="481"/>
      <c r="AB6" s="482"/>
      <c r="AC6" s="636" t="s">
        <v>99</v>
      </c>
      <c r="AD6" s="637"/>
      <c r="AE6" s="637"/>
      <c r="AF6" s="637"/>
      <c r="AG6" s="637"/>
      <c r="AH6" s="637"/>
      <c r="AI6" s="637"/>
      <c r="AJ6" s="637"/>
      <c r="AK6" s="637"/>
      <c r="AL6" s="638"/>
      <c r="AM6" s="537" t="s">
        <v>100</v>
      </c>
      <c r="AN6" s="442"/>
      <c r="AO6" s="442"/>
      <c r="AP6" s="442"/>
      <c r="AQ6" s="442"/>
      <c r="AR6" s="442"/>
      <c r="AS6" s="442"/>
      <c r="AT6" s="443"/>
      <c r="AU6" s="525" t="s">
        <v>93</v>
      </c>
      <c r="AV6" s="526"/>
      <c r="AW6" s="526"/>
      <c r="AX6" s="526"/>
      <c r="AY6" s="448" t="s">
        <v>101</v>
      </c>
      <c r="AZ6" s="449"/>
      <c r="BA6" s="449"/>
      <c r="BB6" s="449"/>
      <c r="BC6" s="449"/>
      <c r="BD6" s="449"/>
      <c r="BE6" s="449"/>
      <c r="BF6" s="449"/>
      <c r="BG6" s="449"/>
      <c r="BH6" s="449"/>
      <c r="BI6" s="449"/>
      <c r="BJ6" s="449"/>
      <c r="BK6" s="449"/>
      <c r="BL6" s="449"/>
      <c r="BM6" s="450"/>
      <c r="BN6" s="468">
        <v>3234228</v>
      </c>
      <c r="BO6" s="469"/>
      <c r="BP6" s="469"/>
      <c r="BQ6" s="469"/>
      <c r="BR6" s="469"/>
      <c r="BS6" s="469"/>
      <c r="BT6" s="469"/>
      <c r="BU6" s="470"/>
      <c r="BV6" s="468">
        <v>2425665</v>
      </c>
      <c r="BW6" s="469"/>
      <c r="BX6" s="469"/>
      <c r="BY6" s="469"/>
      <c r="BZ6" s="469"/>
      <c r="CA6" s="469"/>
      <c r="CB6" s="469"/>
      <c r="CC6" s="470"/>
      <c r="CD6" s="477" t="s">
        <v>102</v>
      </c>
      <c r="CE6" s="478"/>
      <c r="CF6" s="478"/>
      <c r="CG6" s="478"/>
      <c r="CH6" s="478"/>
      <c r="CI6" s="478"/>
      <c r="CJ6" s="478"/>
      <c r="CK6" s="478"/>
      <c r="CL6" s="478"/>
      <c r="CM6" s="478"/>
      <c r="CN6" s="478"/>
      <c r="CO6" s="478"/>
      <c r="CP6" s="478"/>
      <c r="CQ6" s="478"/>
      <c r="CR6" s="478"/>
      <c r="CS6" s="479"/>
      <c r="CT6" s="621">
        <v>94.4</v>
      </c>
      <c r="CU6" s="622"/>
      <c r="CV6" s="622"/>
      <c r="CW6" s="622"/>
      <c r="CX6" s="622"/>
      <c r="CY6" s="622"/>
      <c r="CZ6" s="622"/>
      <c r="DA6" s="623"/>
      <c r="DB6" s="621">
        <v>93.3</v>
      </c>
      <c r="DC6" s="622"/>
      <c r="DD6" s="622"/>
      <c r="DE6" s="622"/>
      <c r="DF6" s="622"/>
      <c r="DG6" s="622"/>
      <c r="DH6" s="622"/>
      <c r="DI6" s="623"/>
      <c r="DJ6" s="186"/>
      <c r="DK6" s="186"/>
      <c r="DL6" s="186"/>
      <c r="DM6" s="186"/>
      <c r="DN6" s="186"/>
      <c r="DO6" s="186"/>
    </row>
    <row r="7" spans="1:119" ht="18.75" customHeight="1" x14ac:dyDescent="0.2">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103</v>
      </c>
      <c r="AN7" s="442"/>
      <c r="AO7" s="442"/>
      <c r="AP7" s="442"/>
      <c r="AQ7" s="442"/>
      <c r="AR7" s="442"/>
      <c r="AS7" s="442"/>
      <c r="AT7" s="443"/>
      <c r="AU7" s="525" t="s">
        <v>93</v>
      </c>
      <c r="AV7" s="526"/>
      <c r="AW7" s="526"/>
      <c r="AX7" s="526"/>
      <c r="AY7" s="448" t="s">
        <v>104</v>
      </c>
      <c r="AZ7" s="449"/>
      <c r="BA7" s="449"/>
      <c r="BB7" s="449"/>
      <c r="BC7" s="449"/>
      <c r="BD7" s="449"/>
      <c r="BE7" s="449"/>
      <c r="BF7" s="449"/>
      <c r="BG7" s="449"/>
      <c r="BH7" s="449"/>
      <c r="BI7" s="449"/>
      <c r="BJ7" s="449"/>
      <c r="BK7" s="449"/>
      <c r="BL7" s="449"/>
      <c r="BM7" s="450"/>
      <c r="BN7" s="468">
        <v>176932</v>
      </c>
      <c r="BO7" s="469"/>
      <c r="BP7" s="469"/>
      <c r="BQ7" s="469"/>
      <c r="BR7" s="469"/>
      <c r="BS7" s="469"/>
      <c r="BT7" s="469"/>
      <c r="BU7" s="470"/>
      <c r="BV7" s="468">
        <v>42854</v>
      </c>
      <c r="BW7" s="469"/>
      <c r="BX7" s="469"/>
      <c r="BY7" s="469"/>
      <c r="BZ7" s="469"/>
      <c r="CA7" s="469"/>
      <c r="CB7" s="469"/>
      <c r="CC7" s="470"/>
      <c r="CD7" s="477" t="s">
        <v>105</v>
      </c>
      <c r="CE7" s="478"/>
      <c r="CF7" s="478"/>
      <c r="CG7" s="478"/>
      <c r="CH7" s="478"/>
      <c r="CI7" s="478"/>
      <c r="CJ7" s="478"/>
      <c r="CK7" s="478"/>
      <c r="CL7" s="478"/>
      <c r="CM7" s="478"/>
      <c r="CN7" s="478"/>
      <c r="CO7" s="478"/>
      <c r="CP7" s="478"/>
      <c r="CQ7" s="478"/>
      <c r="CR7" s="478"/>
      <c r="CS7" s="479"/>
      <c r="CT7" s="468">
        <v>27819480</v>
      </c>
      <c r="CU7" s="469"/>
      <c r="CV7" s="469"/>
      <c r="CW7" s="469"/>
      <c r="CX7" s="469"/>
      <c r="CY7" s="469"/>
      <c r="CZ7" s="469"/>
      <c r="DA7" s="470"/>
      <c r="DB7" s="468">
        <v>27111758</v>
      </c>
      <c r="DC7" s="469"/>
      <c r="DD7" s="469"/>
      <c r="DE7" s="469"/>
      <c r="DF7" s="469"/>
      <c r="DG7" s="469"/>
      <c r="DH7" s="469"/>
      <c r="DI7" s="470"/>
      <c r="DJ7" s="186"/>
      <c r="DK7" s="186"/>
      <c r="DL7" s="186"/>
      <c r="DM7" s="186"/>
      <c r="DN7" s="186"/>
      <c r="DO7" s="186"/>
    </row>
    <row r="8" spans="1:119" ht="18.75" customHeight="1" thickBot="1" x14ac:dyDescent="0.25">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106</v>
      </c>
      <c r="AN8" s="442"/>
      <c r="AO8" s="442"/>
      <c r="AP8" s="442"/>
      <c r="AQ8" s="442"/>
      <c r="AR8" s="442"/>
      <c r="AS8" s="442"/>
      <c r="AT8" s="443"/>
      <c r="AU8" s="525" t="s">
        <v>107</v>
      </c>
      <c r="AV8" s="526"/>
      <c r="AW8" s="526"/>
      <c r="AX8" s="526"/>
      <c r="AY8" s="448" t="s">
        <v>108</v>
      </c>
      <c r="AZ8" s="449"/>
      <c r="BA8" s="449"/>
      <c r="BB8" s="449"/>
      <c r="BC8" s="449"/>
      <c r="BD8" s="449"/>
      <c r="BE8" s="449"/>
      <c r="BF8" s="449"/>
      <c r="BG8" s="449"/>
      <c r="BH8" s="449"/>
      <c r="BI8" s="449"/>
      <c r="BJ8" s="449"/>
      <c r="BK8" s="449"/>
      <c r="BL8" s="449"/>
      <c r="BM8" s="450"/>
      <c r="BN8" s="468">
        <v>3057296</v>
      </c>
      <c r="BO8" s="469"/>
      <c r="BP8" s="469"/>
      <c r="BQ8" s="469"/>
      <c r="BR8" s="469"/>
      <c r="BS8" s="469"/>
      <c r="BT8" s="469"/>
      <c r="BU8" s="470"/>
      <c r="BV8" s="468">
        <v>2382811</v>
      </c>
      <c r="BW8" s="469"/>
      <c r="BX8" s="469"/>
      <c r="BY8" s="469"/>
      <c r="BZ8" s="469"/>
      <c r="CA8" s="469"/>
      <c r="CB8" s="469"/>
      <c r="CC8" s="470"/>
      <c r="CD8" s="477" t="s">
        <v>109</v>
      </c>
      <c r="CE8" s="478"/>
      <c r="CF8" s="478"/>
      <c r="CG8" s="478"/>
      <c r="CH8" s="478"/>
      <c r="CI8" s="478"/>
      <c r="CJ8" s="478"/>
      <c r="CK8" s="478"/>
      <c r="CL8" s="478"/>
      <c r="CM8" s="478"/>
      <c r="CN8" s="478"/>
      <c r="CO8" s="478"/>
      <c r="CP8" s="478"/>
      <c r="CQ8" s="478"/>
      <c r="CR8" s="478"/>
      <c r="CS8" s="479"/>
      <c r="CT8" s="581">
        <v>0.67</v>
      </c>
      <c r="CU8" s="582"/>
      <c r="CV8" s="582"/>
      <c r="CW8" s="582"/>
      <c r="CX8" s="582"/>
      <c r="CY8" s="582"/>
      <c r="CZ8" s="582"/>
      <c r="DA8" s="583"/>
      <c r="DB8" s="581">
        <v>0.67</v>
      </c>
      <c r="DC8" s="582"/>
      <c r="DD8" s="582"/>
      <c r="DE8" s="582"/>
      <c r="DF8" s="582"/>
      <c r="DG8" s="582"/>
      <c r="DH8" s="582"/>
      <c r="DI8" s="583"/>
      <c r="DJ8" s="186"/>
      <c r="DK8" s="186"/>
      <c r="DL8" s="186"/>
      <c r="DM8" s="186"/>
      <c r="DN8" s="186"/>
      <c r="DO8" s="186"/>
    </row>
    <row r="9" spans="1:119" ht="18.75" customHeight="1" thickBot="1" x14ac:dyDescent="0.25">
      <c r="A9" s="187"/>
      <c r="B9" s="610" t="s">
        <v>110</v>
      </c>
      <c r="C9" s="611"/>
      <c r="D9" s="611"/>
      <c r="E9" s="611"/>
      <c r="F9" s="611"/>
      <c r="G9" s="611"/>
      <c r="H9" s="611"/>
      <c r="I9" s="611"/>
      <c r="J9" s="611"/>
      <c r="K9" s="531"/>
      <c r="L9" s="612" t="s">
        <v>111</v>
      </c>
      <c r="M9" s="613"/>
      <c r="N9" s="613"/>
      <c r="O9" s="613"/>
      <c r="P9" s="613"/>
      <c r="Q9" s="614"/>
      <c r="R9" s="615">
        <v>104791</v>
      </c>
      <c r="S9" s="616"/>
      <c r="T9" s="616"/>
      <c r="U9" s="616"/>
      <c r="V9" s="617"/>
      <c r="W9" s="547" t="s">
        <v>112</v>
      </c>
      <c r="X9" s="548"/>
      <c r="Y9" s="548"/>
      <c r="Z9" s="548"/>
      <c r="AA9" s="548"/>
      <c r="AB9" s="548"/>
      <c r="AC9" s="548"/>
      <c r="AD9" s="548"/>
      <c r="AE9" s="548"/>
      <c r="AF9" s="548"/>
      <c r="AG9" s="548"/>
      <c r="AH9" s="548"/>
      <c r="AI9" s="548"/>
      <c r="AJ9" s="548"/>
      <c r="AK9" s="548"/>
      <c r="AL9" s="618"/>
      <c r="AM9" s="537" t="s">
        <v>113</v>
      </c>
      <c r="AN9" s="442"/>
      <c r="AO9" s="442"/>
      <c r="AP9" s="442"/>
      <c r="AQ9" s="442"/>
      <c r="AR9" s="442"/>
      <c r="AS9" s="442"/>
      <c r="AT9" s="443"/>
      <c r="AU9" s="525" t="s">
        <v>93</v>
      </c>
      <c r="AV9" s="526"/>
      <c r="AW9" s="526"/>
      <c r="AX9" s="526"/>
      <c r="AY9" s="448" t="s">
        <v>114</v>
      </c>
      <c r="AZ9" s="449"/>
      <c r="BA9" s="449"/>
      <c r="BB9" s="449"/>
      <c r="BC9" s="449"/>
      <c r="BD9" s="449"/>
      <c r="BE9" s="449"/>
      <c r="BF9" s="449"/>
      <c r="BG9" s="449"/>
      <c r="BH9" s="449"/>
      <c r="BI9" s="449"/>
      <c r="BJ9" s="449"/>
      <c r="BK9" s="449"/>
      <c r="BL9" s="449"/>
      <c r="BM9" s="450"/>
      <c r="BN9" s="468">
        <v>674485</v>
      </c>
      <c r="BO9" s="469"/>
      <c r="BP9" s="469"/>
      <c r="BQ9" s="469"/>
      <c r="BR9" s="469"/>
      <c r="BS9" s="469"/>
      <c r="BT9" s="469"/>
      <c r="BU9" s="470"/>
      <c r="BV9" s="468">
        <v>-92387</v>
      </c>
      <c r="BW9" s="469"/>
      <c r="BX9" s="469"/>
      <c r="BY9" s="469"/>
      <c r="BZ9" s="469"/>
      <c r="CA9" s="469"/>
      <c r="CB9" s="469"/>
      <c r="CC9" s="470"/>
      <c r="CD9" s="477" t="s">
        <v>115</v>
      </c>
      <c r="CE9" s="478"/>
      <c r="CF9" s="478"/>
      <c r="CG9" s="478"/>
      <c r="CH9" s="478"/>
      <c r="CI9" s="478"/>
      <c r="CJ9" s="478"/>
      <c r="CK9" s="478"/>
      <c r="CL9" s="478"/>
      <c r="CM9" s="478"/>
      <c r="CN9" s="478"/>
      <c r="CO9" s="478"/>
      <c r="CP9" s="478"/>
      <c r="CQ9" s="478"/>
      <c r="CR9" s="478"/>
      <c r="CS9" s="479"/>
      <c r="CT9" s="438">
        <v>12</v>
      </c>
      <c r="CU9" s="439"/>
      <c r="CV9" s="439"/>
      <c r="CW9" s="439"/>
      <c r="CX9" s="439"/>
      <c r="CY9" s="439"/>
      <c r="CZ9" s="439"/>
      <c r="DA9" s="440"/>
      <c r="DB9" s="438">
        <v>11.6</v>
      </c>
      <c r="DC9" s="439"/>
      <c r="DD9" s="439"/>
      <c r="DE9" s="439"/>
      <c r="DF9" s="439"/>
      <c r="DG9" s="439"/>
      <c r="DH9" s="439"/>
      <c r="DI9" s="440"/>
      <c r="DJ9" s="186"/>
      <c r="DK9" s="186"/>
      <c r="DL9" s="186"/>
      <c r="DM9" s="186"/>
      <c r="DN9" s="186"/>
      <c r="DO9" s="186"/>
    </row>
    <row r="10" spans="1:119" ht="18.75" customHeight="1" thickBot="1" x14ac:dyDescent="0.25">
      <c r="A10" s="187"/>
      <c r="B10" s="610"/>
      <c r="C10" s="611"/>
      <c r="D10" s="611"/>
      <c r="E10" s="611"/>
      <c r="F10" s="611"/>
      <c r="G10" s="611"/>
      <c r="H10" s="611"/>
      <c r="I10" s="611"/>
      <c r="J10" s="611"/>
      <c r="K10" s="531"/>
      <c r="L10" s="441" t="s">
        <v>116</v>
      </c>
      <c r="M10" s="442"/>
      <c r="N10" s="442"/>
      <c r="O10" s="442"/>
      <c r="P10" s="442"/>
      <c r="Q10" s="443"/>
      <c r="R10" s="444">
        <v>108174</v>
      </c>
      <c r="S10" s="445"/>
      <c r="T10" s="445"/>
      <c r="U10" s="445"/>
      <c r="V10" s="447"/>
      <c r="W10" s="619"/>
      <c r="X10" s="430"/>
      <c r="Y10" s="430"/>
      <c r="Z10" s="430"/>
      <c r="AA10" s="430"/>
      <c r="AB10" s="430"/>
      <c r="AC10" s="430"/>
      <c r="AD10" s="430"/>
      <c r="AE10" s="430"/>
      <c r="AF10" s="430"/>
      <c r="AG10" s="430"/>
      <c r="AH10" s="430"/>
      <c r="AI10" s="430"/>
      <c r="AJ10" s="430"/>
      <c r="AK10" s="430"/>
      <c r="AL10" s="620"/>
      <c r="AM10" s="537" t="s">
        <v>117</v>
      </c>
      <c r="AN10" s="442"/>
      <c r="AO10" s="442"/>
      <c r="AP10" s="442"/>
      <c r="AQ10" s="442"/>
      <c r="AR10" s="442"/>
      <c r="AS10" s="442"/>
      <c r="AT10" s="443"/>
      <c r="AU10" s="525" t="s">
        <v>93</v>
      </c>
      <c r="AV10" s="526"/>
      <c r="AW10" s="526"/>
      <c r="AX10" s="526"/>
      <c r="AY10" s="448" t="s">
        <v>118</v>
      </c>
      <c r="AZ10" s="449"/>
      <c r="BA10" s="449"/>
      <c r="BB10" s="449"/>
      <c r="BC10" s="449"/>
      <c r="BD10" s="449"/>
      <c r="BE10" s="449"/>
      <c r="BF10" s="449"/>
      <c r="BG10" s="449"/>
      <c r="BH10" s="449"/>
      <c r="BI10" s="449"/>
      <c r="BJ10" s="449"/>
      <c r="BK10" s="449"/>
      <c r="BL10" s="449"/>
      <c r="BM10" s="450"/>
      <c r="BN10" s="468">
        <v>1002625</v>
      </c>
      <c r="BO10" s="469"/>
      <c r="BP10" s="469"/>
      <c r="BQ10" s="469"/>
      <c r="BR10" s="469"/>
      <c r="BS10" s="469"/>
      <c r="BT10" s="469"/>
      <c r="BU10" s="470"/>
      <c r="BV10" s="468">
        <v>1842781</v>
      </c>
      <c r="BW10" s="469"/>
      <c r="BX10" s="469"/>
      <c r="BY10" s="469"/>
      <c r="BZ10" s="469"/>
      <c r="CA10" s="469"/>
      <c r="CB10" s="469"/>
      <c r="CC10" s="470"/>
      <c r="CD10" s="191" t="s">
        <v>119</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5">
      <c r="A11" s="187"/>
      <c r="B11" s="610"/>
      <c r="C11" s="611"/>
      <c r="D11" s="611"/>
      <c r="E11" s="611"/>
      <c r="F11" s="611"/>
      <c r="G11" s="611"/>
      <c r="H11" s="611"/>
      <c r="I11" s="611"/>
      <c r="J11" s="611"/>
      <c r="K11" s="531"/>
      <c r="L11" s="514" t="s">
        <v>120</v>
      </c>
      <c r="M11" s="515"/>
      <c r="N11" s="515"/>
      <c r="O11" s="515"/>
      <c r="P11" s="515"/>
      <c r="Q11" s="516"/>
      <c r="R11" s="607" t="s">
        <v>121</v>
      </c>
      <c r="S11" s="608"/>
      <c r="T11" s="608"/>
      <c r="U11" s="608"/>
      <c r="V11" s="609"/>
      <c r="W11" s="619"/>
      <c r="X11" s="430"/>
      <c r="Y11" s="430"/>
      <c r="Z11" s="430"/>
      <c r="AA11" s="430"/>
      <c r="AB11" s="430"/>
      <c r="AC11" s="430"/>
      <c r="AD11" s="430"/>
      <c r="AE11" s="430"/>
      <c r="AF11" s="430"/>
      <c r="AG11" s="430"/>
      <c r="AH11" s="430"/>
      <c r="AI11" s="430"/>
      <c r="AJ11" s="430"/>
      <c r="AK11" s="430"/>
      <c r="AL11" s="620"/>
      <c r="AM11" s="537" t="s">
        <v>122</v>
      </c>
      <c r="AN11" s="442"/>
      <c r="AO11" s="442"/>
      <c r="AP11" s="442"/>
      <c r="AQ11" s="442"/>
      <c r="AR11" s="442"/>
      <c r="AS11" s="442"/>
      <c r="AT11" s="443"/>
      <c r="AU11" s="525" t="s">
        <v>123</v>
      </c>
      <c r="AV11" s="526"/>
      <c r="AW11" s="526"/>
      <c r="AX11" s="526"/>
      <c r="AY11" s="448" t="s">
        <v>124</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125</v>
      </c>
      <c r="CE11" s="478"/>
      <c r="CF11" s="478"/>
      <c r="CG11" s="478"/>
      <c r="CH11" s="478"/>
      <c r="CI11" s="478"/>
      <c r="CJ11" s="478"/>
      <c r="CK11" s="478"/>
      <c r="CL11" s="478"/>
      <c r="CM11" s="478"/>
      <c r="CN11" s="478"/>
      <c r="CO11" s="478"/>
      <c r="CP11" s="478"/>
      <c r="CQ11" s="478"/>
      <c r="CR11" s="478"/>
      <c r="CS11" s="479"/>
      <c r="CT11" s="581" t="s">
        <v>126</v>
      </c>
      <c r="CU11" s="582"/>
      <c r="CV11" s="582"/>
      <c r="CW11" s="582"/>
      <c r="CX11" s="582"/>
      <c r="CY11" s="582"/>
      <c r="CZ11" s="582"/>
      <c r="DA11" s="583"/>
      <c r="DB11" s="581" t="s">
        <v>127</v>
      </c>
      <c r="DC11" s="582"/>
      <c r="DD11" s="582"/>
      <c r="DE11" s="582"/>
      <c r="DF11" s="582"/>
      <c r="DG11" s="582"/>
      <c r="DH11" s="582"/>
      <c r="DI11" s="583"/>
      <c r="DJ11" s="186"/>
      <c r="DK11" s="186"/>
      <c r="DL11" s="186"/>
      <c r="DM11" s="186"/>
      <c r="DN11" s="186"/>
      <c r="DO11" s="186"/>
    </row>
    <row r="12" spans="1:119" ht="18.75" customHeight="1" x14ac:dyDescent="0.2">
      <c r="A12" s="187"/>
      <c r="B12" s="584" t="s">
        <v>128</v>
      </c>
      <c r="C12" s="585"/>
      <c r="D12" s="585"/>
      <c r="E12" s="585"/>
      <c r="F12" s="585"/>
      <c r="G12" s="585"/>
      <c r="H12" s="585"/>
      <c r="I12" s="585"/>
      <c r="J12" s="585"/>
      <c r="K12" s="586"/>
      <c r="L12" s="593" t="s">
        <v>129</v>
      </c>
      <c r="M12" s="594"/>
      <c r="N12" s="594"/>
      <c r="O12" s="594"/>
      <c r="P12" s="594"/>
      <c r="Q12" s="595"/>
      <c r="R12" s="596">
        <v>108025</v>
      </c>
      <c r="S12" s="597"/>
      <c r="T12" s="597"/>
      <c r="U12" s="597"/>
      <c r="V12" s="598"/>
      <c r="W12" s="599" t="s">
        <v>1</v>
      </c>
      <c r="X12" s="526"/>
      <c r="Y12" s="526"/>
      <c r="Z12" s="526"/>
      <c r="AA12" s="526"/>
      <c r="AB12" s="600"/>
      <c r="AC12" s="601" t="s">
        <v>130</v>
      </c>
      <c r="AD12" s="602"/>
      <c r="AE12" s="602"/>
      <c r="AF12" s="602"/>
      <c r="AG12" s="603"/>
      <c r="AH12" s="601" t="s">
        <v>131</v>
      </c>
      <c r="AI12" s="602"/>
      <c r="AJ12" s="602"/>
      <c r="AK12" s="602"/>
      <c r="AL12" s="604"/>
      <c r="AM12" s="537" t="s">
        <v>132</v>
      </c>
      <c r="AN12" s="442"/>
      <c r="AO12" s="442"/>
      <c r="AP12" s="442"/>
      <c r="AQ12" s="442"/>
      <c r="AR12" s="442"/>
      <c r="AS12" s="442"/>
      <c r="AT12" s="443"/>
      <c r="AU12" s="525" t="s">
        <v>133</v>
      </c>
      <c r="AV12" s="526"/>
      <c r="AW12" s="526"/>
      <c r="AX12" s="526"/>
      <c r="AY12" s="448" t="s">
        <v>134</v>
      </c>
      <c r="AZ12" s="449"/>
      <c r="BA12" s="449"/>
      <c r="BB12" s="449"/>
      <c r="BC12" s="449"/>
      <c r="BD12" s="449"/>
      <c r="BE12" s="449"/>
      <c r="BF12" s="449"/>
      <c r="BG12" s="449"/>
      <c r="BH12" s="449"/>
      <c r="BI12" s="449"/>
      <c r="BJ12" s="449"/>
      <c r="BK12" s="449"/>
      <c r="BL12" s="449"/>
      <c r="BM12" s="450"/>
      <c r="BN12" s="468">
        <v>1500000</v>
      </c>
      <c r="BO12" s="469"/>
      <c r="BP12" s="469"/>
      <c r="BQ12" s="469"/>
      <c r="BR12" s="469"/>
      <c r="BS12" s="469"/>
      <c r="BT12" s="469"/>
      <c r="BU12" s="470"/>
      <c r="BV12" s="468">
        <v>1850000</v>
      </c>
      <c r="BW12" s="469"/>
      <c r="BX12" s="469"/>
      <c r="BY12" s="469"/>
      <c r="BZ12" s="469"/>
      <c r="CA12" s="469"/>
      <c r="CB12" s="469"/>
      <c r="CC12" s="470"/>
      <c r="CD12" s="477" t="s">
        <v>135</v>
      </c>
      <c r="CE12" s="478"/>
      <c r="CF12" s="478"/>
      <c r="CG12" s="478"/>
      <c r="CH12" s="478"/>
      <c r="CI12" s="478"/>
      <c r="CJ12" s="478"/>
      <c r="CK12" s="478"/>
      <c r="CL12" s="478"/>
      <c r="CM12" s="478"/>
      <c r="CN12" s="478"/>
      <c r="CO12" s="478"/>
      <c r="CP12" s="478"/>
      <c r="CQ12" s="478"/>
      <c r="CR12" s="478"/>
      <c r="CS12" s="479"/>
      <c r="CT12" s="581" t="s">
        <v>136</v>
      </c>
      <c r="CU12" s="582"/>
      <c r="CV12" s="582"/>
      <c r="CW12" s="582"/>
      <c r="CX12" s="582"/>
      <c r="CY12" s="582"/>
      <c r="CZ12" s="582"/>
      <c r="DA12" s="583"/>
      <c r="DB12" s="581" t="s">
        <v>127</v>
      </c>
      <c r="DC12" s="582"/>
      <c r="DD12" s="582"/>
      <c r="DE12" s="582"/>
      <c r="DF12" s="582"/>
      <c r="DG12" s="582"/>
      <c r="DH12" s="582"/>
      <c r="DI12" s="583"/>
      <c r="DJ12" s="186"/>
      <c r="DK12" s="186"/>
      <c r="DL12" s="186"/>
      <c r="DM12" s="186"/>
      <c r="DN12" s="186"/>
      <c r="DO12" s="186"/>
    </row>
    <row r="13" spans="1:119" ht="18.75" customHeight="1" x14ac:dyDescent="0.2">
      <c r="A13" s="187"/>
      <c r="B13" s="587"/>
      <c r="C13" s="588"/>
      <c r="D13" s="588"/>
      <c r="E13" s="588"/>
      <c r="F13" s="588"/>
      <c r="G13" s="588"/>
      <c r="H13" s="588"/>
      <c r="I13" s="588"/>
      <c r="J13" s="588"/>
      <c r="K13" s="589"/>
      <c r="L13" s="197"/>
      <c r="M13" s="568" t="s">
        <v>137</v>
      </c>
      <c r="N13" s="569"/>
      <c r="O13" s="569"/>
      <c r="P13" s="569"/>
      <c r="Q13" s="570"/>
      <c r="R13" s="571">
        <v>106509</v>
      </c>
      <c r="S13" s="572"/>
      <c r="T13" s="572"/>
      <c r="U13" s="572"/>
      <c r="V13" s="573"/>
      <c r="W13" s="559" t="s">
        <v>138</v>
      </c>
      <c r="X13" s="481"/>
      <c r="Y13" s="481"/>
      <c r="Z13" s="481"/>
      <c r="AA13" s="481"/>
      <c r="AB13" s="482"/>
      <c r="AC13" s="444">
        <v>3811</v>
      </c>
      <c r="AD13" s="445"/>
      <c r="AE13" s="445"/>
      <c r="AF13" s="445"/>
      <c r="AG13" s="446"/>
      <c r="AH13" s="444">
        <v>4240</v>
      </c>
      <c r="AI13" s="445"/>
      <c r="AJ13" s="445"/>
      <c r="AK13" s="445"/>
      <c r="AL13" s="447"/>
      <c r="AM13" s="537" t="s">
        <v>139</v>
      </c>
      <c r="AN13" s="442"/>
      <c r="AO13" s="442"/>
      <c r="AP13" s="442"/>
      <c r="AQ13" s="442"/>
      <c r="AR13" s="442"/>
      <c r="AS13" s="442"/>
      <c r="AT13" s="443"/>
      <c r="AU13" s="525" t="s">
        <v>140</v>
      </c>
      <c r="AV13" s="526"/>
      <c r="AW13" s="526"/>
      <c r="AX13" s="526"/>
      <c r="AY13" s="448" t="s">
        <v>141</v>
      </c>
      <c r="AZ13" s="449"/>
      <c r="BA13" s="449"/>
      <c r="BB13" s="449"/>
      <c r="BC13" s="449"/>
      <c r="BD13" s="449"/>
      <c r="BE13" s="449"/>
      <c r="BF13" s="449"/>
      <c r="BG13" s="449"/>
      <c r="BH13" s="449"/>
      <c r="BI13" s="449"/>
      <c r="BJ13" s="449"/>
      <c r="BK13" s="449"/>
      <c r="BL13" s="449"/>
      <c r="BM13" s="450"/>
      <c r="BN13" s="468">
        <v>177110</v>
      </c>
      <c r="BO13" s="469"/>
      <c r="BP13" s="469"/>
      <c r="BQ13" s="469"/>
      <c r="BR13" s="469"/>
      <c r="BS13" s="469"/>
      <c r="BT13" s="469"/>
      <c r="BU13" s="470"/>
      <c r="BV13" s="468">
        <v>-99606</v>
      </c>
      <c r="BW13" s="469"/>
      <c r="BX13" s="469"/>
      <c r="BY13" s="469"/>
      <c r="BZ13" s="469"/>
      <c r="CA13" s="469"/>
      <c r="CB13" s="469"/>
      <c r="CC13" s="470"/>
      <c r="CD13" s="477" t="s">
        <v>142</v>
      </c>
      <c r="CE13" s="478"/>
      <c r="CF13" s="478"/>
      <c r="CG13" s="478"/>
      <c r="CH13" s="478"/>
      <c r="CI13" s="478"/>
      <c r="CJ13" s="478"/>
      <c r="CK13" s="478"/>
      <c r="CL13" s="478"/>
      <c r="CM13" s="478"/>
      <c r="CN13" s="478"/>
      <c r="CO13" s="478"/>
      <c r="CP13" s="478"/>
      <c r="CQ13" s="478"/>
      <c r="CR13" s="478"/>
      <c r="CS13" s="479"/>
      <c r="CT13" s="438">
        <v>6.5</v>
      </c>
      <c r="CU13" s="439"/>
      <c r="CV13" s="439"/>
      <c r="CW13" s="439"/>
      <c r="CX13" s="439"/>
      <c r="CY13" s="439"/>
      <c r="CZ13" s="439"/>
      <c r="DA13" s="440"/>
      <c r="DB13" s="438">
        <v>6.4</v>
      </c>
      <c r="DC13" s="439"/>
      <c r="DD13" s="439"/>
      <c r="DE13" s="439"/>
      <c r="DF13" s="439"/>
      <c r="DG13" s="439"/>
      <c r="DH13" s="439"/>
      <c r="DI13" s="440"/>
      <c r="DJ13" s="186"/>
      <c r="DK13" s="186"/>
      <c r="DL13" s="186"/>
      <c r="DM13" s="186"/>
      <c r="DN13" s="186"/>
      <c r="DO13" s="186"/>
    </row>
    <row r="14" spans="1:119" ht="18.75" customHeight="1" thickBot="1" x14ac:dyDescent="0.25">
      <c r="A14" s="187"/>
      <c r="B14" s="587"/>
      <c r="C14" s="588"/>
      <c r="D14" s="588"/>
      <c r="E14" s="588"/>
      <c r="F14" s="588"/>
      <c r="G14" s="588"/>
      <c r="H14" s="588"/>
      <c r="I14" s="588"/>
      <c r="J14" s="588"/>
      <c r="K14" s="589"/>
      <c r="L14" s="561" t="s">
        <v>143</v>
      </c>
      <c r="M14" s="605"/>
      <c r="N14" s="605"/>
      <c r="O14" s="605"/>
      <c r="P14" s="605"/>
      <c r="Q14" s="606"/>
      <c r="R14" s="571">
        <v>108961</v>
      </c>
      <c r="S14" s="572"/>
      <c r="T14" s="572"/>
      <c r="U14" s="572"/>
      <c r="V14" s="573"/>
      <c r="W14" s="574"/>
      <c r="X14" s="484"/>
      <c r="Y14" s="484"/>
      <c r="Z14" s="484"/>
      <c r="AA14" s="484"/>
      <c r="AB14" s="485"/>
      <c r="AC14" s="564">
        <v>7.7</v>
      </c>
      <c r="AD14" s="565"/>
      <c r="AE14" s="565"/>
      <c r="AF14" s="565"/>
      <c r="AG14" s="566"/>
      <c r="AH14" s="564">
        <v>8.4</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144</v>
      </c>
      <c r="CE14" s="475"/>
      <c r="CF14" s="475"/>
      <c r="CG14" s="475"/>
      <c r="CH14" s="475"/>
      <c r="CI14" s="475"/>
      <c r="CJ14" s="475"/>
      <c r="CK14" s="475"/>
      <c r="CL14" s="475"/>
      <c r="CM14" s="475"/>
      <c r="CN14" s="475"/>
      <c r="CO14" s="475"/>
      <c r="CP14" s="475"/>
      <c r="CQ14" s="475"/>
      <c r="CR14" s="475"/>
      <c r="CS14" s="476"/>
      <c r="CT14" s="575">
        <v>78.400000000000006</v>
      </c>
      <c r="CU14" s="576"/>
      <c r="CV14" s="576"/>
      <c r="CW14" s="576"/>
      <c r="CX14" s="576"/>
      <c r="CY14" s="576"/>
      <c r="CZ14" s="576"/>
      <c r="DA14" s="577"/>
      <c r="DB14" s="575">
        <v>82.9</v>
      </c>
      <c r="DC14" s="576"/>
      <c r="DD14" s="576"/>
      <c r="DE14" s="576"/>
      <c r="DF14" s="576"/>
      <c r="DG14" s="576"/>
      <c r="DH14" s="576"/>
      <c r="DI14" s="577"/>
      <c r="DJ14" s="186"/>
      <c r="DK14" s="186"/>
      <c r="DL14" s="186"/>
      <c r="DM14" s="186"/>
      <c r="DN14" s="186"/>
      <c r="DO14" s="186"/>
    </row>
    <row r="15" spans="1:119" ht="18.75" customHeight="1" x14ac:dyDescent="0.2">
      <c r="A15" s="187"/>
      <c r="B15" s="587"/>
      <c r="C15" s="588"/>
      <c r="D15" s="588"/>
      <c r="E15" s="588"/>
      <c r="F15" s="588"/>
      <c r="G15" s="588"/>
      <c r="H15" s="588"/>
      <c r="I15" s="588"/>
      <c r="J15" s="588"/>
      <c r="K15" s="589"/>
      <c r="L15" s="197"/>
      <c r="M15" s="568" t="s">
        <v>145</v>
      </c>
      <c r="N15" s="569"/>
      <c r="O15" s="569"/>
      <c r="P15" s="569"/>
      <c r="Q15" s="570"/>
      <c r="R15" s="571">
        <v>107455</v>
      </c>
      <c r="S15" s="572"/>
      <c r="T15" s="572"/>
      <c r="U15" s="572"/>
      <c r="V15" s="573"/>
      <c r="W15" s="559" t="s">
        <v>146</v>
      </c>
      <c r="X15" s="481"/>
      <c r="Y15" s="481"/>
      <c r="Z15" s="481"/>
      <c r="AA15" s="481"/>
      <c r="AB15" s="482"/>
      <c r="AC15" s="444">
        <v>16186</v>
      </c>
      <c r="AD15" s="445"/>
      <c r="AE15" s="445"/>
      <c r="AF15" s="445"/>
      <c r="AG15" s="446"/>
      <c r="AH15" s="444">
        <v>16891</v>
      </c>
      <c r="AI15" s="445"/>
      <c r="AJ15" s="445"/>
      <c r="AK15" s="445"/>
      <c r="AL15" s="447"/>
      <c r="AM15" s="537"/>
      <c r="AN15" s="442"/>
      <c r="AO15" s="442"/>
      <c r="AP15" s="442"/>
      <c r="AQ15" s="442"/>
      <c r="AR15" s="442"/>
      <c r="AS15" s="442"/>
      <c r="AT15" s="443"/>
      <c r="AU15" s="525"/>
      <c r="AV15" s="526"/>
      <c r="AW15" s="526"/>
      <c r="AX15" s="526"/>
      <c r="AY15" s="460" t="s">
        <v>147</v>
      </c>
      <c r="AZ15" s="461"/>
      <c r="BA15" s="461"/>
      <c r="BB15" s="461"/>
      <c r="BC15" s="461"/>
      <c r="BD15" s="461"/>
      <c r="BE15" s="461"/>
      <c r="BF15" s="461"/>
      <c r="BG15" s="461"/>
      <c r="BH15" s="461"/>
      <c r="BI15" s="461"/>
      <c r="BJ15" s="461"/>
      <c r="BK15" s="461"/>
      <c r="BL15" s="461"/>
      <c r="BM15" s="462"/>
      <c r="BN15" s="463">
        <v>14805234</v>
      </c>
      <c r="BO15" s="464"/>
      <c r="BP15" s="464"/>
      <c r="BQ15" s="464"/>
      <c r="BR15" s="464"/>
      <c r="BS15" s="464"/>
      <c r="BT15" s="464"/>
      <c r="BU15" s="465"/>
      <c r="BV15" s="463">
        <v>14026108</v>
      </c>
      <c r="BW15" s="464"/>
      <c r="BX15" s="464"/>
      <c r="BY15" s="464"/>
      <c r="BZ15" s="464"/>
      <c r="CA15" s="464"/>
      <c r="CB15" s="464"/>
      <c r="CC15" s="465"/>
      <c r="CD15" s="578" t="s">
        <v>148</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2">
      <c r="A16" s="187"/>
      <c r="B16" s="587"/>
      <c r="C16" s="588"/>
      <c r="D16" s="588"/>
      <c r="E16" s="588"/>
      <c r="F16" s="588"/>
      <c r="G16" s="588"/>
      <c r="H16" s="588"/>
      <c r="I16" s="588"/>
      <c r="J16" s="588"/>
      <c r="K16" s="589"/>
      <c r="L16" s="561" t="s">
        <v>149</v>
      </c>
      <c r="M16" s="562"/>
      <c r="N16" s="562"/>
      <c r="O16" s="562"/>
      <c r="P16" s="562"/>
      <c r="Q16" s="563"/>
      <c r="R16" s="556" t="s">
        <v>150</v>
      </c>
      <c r="S16" s="557"/>
      <c r="T16" s="557"/>
      <c r="U16" s="557"/>
      <c r="V16" s="558"/>
      <c r="W16" s="574"/>
      <c r="X16" s="484"/>
      <c r="Y16" s="484"/>
      <c r="Z16" s="484"/>
      <c r="AA16" s="484"/>
      <c r="AB16" s="485"/>
      <c r="AC16" s="564">
        <v>32.5</v>
      </c>
      <c r="AD16" s="565"/>
      <c r="AE16" s="565"/>
      <c r="AF16" s="565"/>
      <c r="AG16" s="566"/>
      <c r="AH16" s="564">
        <v>33.299999999999997</v>
      </c>
      <c r="AI16" s="565"/>
      <c r="AJ16" s="565"/>
      <c r="AK16" s="565"/>
      <c r="AL16" s="567"/>
      <c r="AM16" s="537"/>
      <c r="AN16" s="442"/>
      <c r="AO16" s="442"/>
      <c r="AP16" s="442"/>
      <c r="AQ16" s="442"/>
      <c r="AR16" s="442"/>
      <c r="AS16" s="442"/>
      <c r="AT16" s="443"/>
      <c r="AU16" s="525"/>
      <c r="AV16" s="526"/>
      <c r="AW16" s="526"/>
      <c r="AX16" s="526"/>
      <c r="AY16" s="448" t="s">
        <v>151</v>
      </c>
      <c r="AZ16" s="449"/>
      <c r="BA16" s="449"/>
      <c r="BB16" s="449"/>
      <c r="BC16" s="449"/>
      <c r="BD16" s="449"/>
      <c r="BE16" s="449"/>
      <c r="BF16" s="449"/>
      <c r="BG16" s="449"/>
      <c r="BH16" s="449"/>
      <c r="BI16" s="449"/>
      <c r="BJ16" s="449"/>
      <c r="BK16" s="449"/>
      <c r="BL16" s="449"/>
      <c r="BM16" s="450"/>
      <c r="BN16" s="468">
        <v>22275179</v>
      </c>
      <c r="BO16" s="469"/>
      <c r="BP16" s="469"/>
      <c r="BQ16" s="469"/>
      <c r="BR16" s="469"/>
      <c r="BS16" s="469"/>
      <c r="BT16" s="469"/>
      <c r="BU16" s="470"/>
      <c r="BV16" s="468">
        <v>21386719</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5">
      <c r="A17" s="187"/>
      <c r="B17" s="590"/>
      <c r="C17" s="591"/>
      <c r="D17" s="591"/>
      <c r="E17" s="591"/>
      <c r="F17" s="591"/>
      <c r="G17" s="591"/>
      <c r="H17" s="591"/>
      <c r="I17" s="591"/>
      <c r="J17" s="591"/>
      <c r="K17" s="592"/>
      <c r="L17" s="202"/>
      <c r="M17" s="553" t="s">
        <v>152</v>
      </c>
      <c r="N17" s="554"/>
      <c r="O17" s="554"/>
      <c r="P17" s="554"/>
      <c r="Q17" s="555"/>
      <c r="R17" s="556" t="s">
        <v>153</v>
      </c>
      <c r="S17" s="557"/>
      <c r="T17" s="557"/>
      <c r="U17" s="557"/>
      <c r="V17" s="558"/>
      <c r="W17" s="559" t="s">
        <v>154</v>
      </c>
      <c r="X17" s="481"/>
      <c r="Y17" s="481"/>
      <c r="Z17" s="481"/>
      <c r="AA17" s="481"/>
      <c r="AB17" s="482"/>
      <c r="AC17" s="444">
        <v>29752</v>
      </c>
      <c r="AD17" s="445"/>
      <c r="AE17" s="445"/>
      <c r="AF17" s="445"/>
      <c r="AG17" s="446"/>
      <c r="AH17" s="444">
        <v>29559</v>
      </c>
      <c r="AI17" s="445"/>
      <c r="AJ17" s="445"/>
      <c r="AK17" s="445"/>
      <c r="AL17" s="447"/>
      <c r="AM17" s="537"/>
      <c r="AN17" s="442"/>
      <c r="AO17" s="442"/>
      <c r="AP17" s="442"/>
      <c r="AQ17" s="442"/>
      <c r="AR17" s="442"/>
      <c r="AS17" s="442"/>
      <c r="AT17" s="443"/>
      <c r="AU17" s="525"/>
      <c r="AV17" s="526"/>
      <c r="AW17" s="526"/>
      <c r="AX17" s="526"/>
      <c r="AY17" s="448" t="s">
        <v>155</v>
      </c>
      <c r="AZ17" s="449"/>
      <c r="BA17" s="449"/>
      <c r="BB17" s="449"/>
      <c r="BC17" s="449"/>
      <c r="BD17" s="449"/>
      <c r="BE17" s="449"/>
      <c r="BF17" s="449"/>
      <c r="BG17" s="449"/>
      <c r="BH17" s="449"/>
      <c r="BI17" s="449"/>
      <c r="BJ17" s="449"/>
      <c r="BK17" s="449"/>
      <c r="BL17" s="449"/>
      <c r="BM17" s="450"/>
      <c r="BN17" s="468">
        <v>18858291</v>
      </c>
      <c r="BO17" s="469"/>
      <c r="BP17" s="469"/>
      <c r="BQ17" s="469"/>
      <c r="BR17" s="469"/>
      <c r="BS17" s="469"/>
      <c r="BT17" s="469"/>
      <c r="BU17" s="470"/>
      <c r="BV17" s="468">
        <v>17980155</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5">
      <c r="A18" s="187"/>
      <c r="B18" s="530" t="s">
        <v>156</v>
      </c>
      <c r="C18" s="531"/>
      <c r="D18" s="531"/>
      <c r="E18" s="532"/>
      <c r="F18" s="532"/>
      <c r="G18" s="532"/>
      <c r="H18" s="532"/>
      <c r="I18" s="532"/>
      <c r="J18" s="532"/>
      <c r="K18" s="532"/>
      <c r="L18" s="533">
        <v>510.04</v>
      </c>
      <c r="M18" s="533"/>
      <c r="N18" s="533"/>
      <c r="O18" s="533"/>
      <c r="P18" s="533"/>
      <c r="Q18" s="533"/>
      <c r="R18" s="534"/>
      <c r="S18" s="534"/>
      <c r="T18" s="534"/>
      <c r="U18" s="534"/>
      <c r="V18" s="535"/>
      <c r="W18" s="549"/>
      <c r="X18" s="550"/>
      <c r="Y18" s="550"/>
      <c r="Z18" s="550"/>
      <c r="AA18" s="550"/>
      <c r="AB18" s="560"/>
      <c r="AC18" s="432">
        <v>59.8</v>
      </c>
      <c r="AD18" s="433"/>
      <c r="AE18" s="433"/>
      <c r="AF18" s="433"/>
      <c r="AG18" s="536"/>
      <c r="AH18" s="432">
        <v>58.3</v>
      </c>
      <c r="AI18" s="433"/>
      <c r="AJ18" s="433"/>
      <c r="AK18" s="433"/>
      <c r="AL18" s="434"/>
      <c r="AM18" s="537"/>
      <c r="AN18" s="442"/>
      <c r="AO18" s="442"/>
      <c r="AP18" s="442"/>
      <c r="AQ18" s="442"/>
      <c r="AR18" s="442"/>
      <c r="AS18" s="442"/>
      <c r="AT18" s="443"/>
      <c r="AU18" s="525"/>
      <c r="AV18" s="526"/>
      <c r="AW18" s="526"/>
      <c r="AX18" s="526"/>
      <c r="AY18" s="448" t="s">
        <v>157</v>
      </c>
      <c r="AZ18" s="449"/>
      <c r="BA18" s="449"/>
      <c r="BB18" s="449"/>
      <c r="BC18" s="449"/>
      <c r="BD18" s="449"/>
      <c r="BE18" s="449"/>
      <c r="BF18" s="449"/>
      <c r="BG18" s="449"/>
      <c r="BH18" s="449"/>
      <c r="BI18" s="449"/>
      <c r="BJ18" s="449"/>
      <c r="BK18" s="449"/>
      <c r="BL18" s="449"/>
      <c r="BM18" s="450"/>
      <c r="BN18" s="468">
        <v>24858169</v>
      </c>
      <c r="BO18" s="469"/>
      <c r="BP18" s="469"/>
      <c r="BQ18" s="469"/>
      <c r="BR18" s="469"/>
      <c r="BS18" s="469"/>
      <c r="BT18" s="469"/>
      <c r="BU18" s="470"/>
      <c r="BV18" s="468">
        <v>24788933</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5">
      <c r="A19" s="187"/>
      <c r="B19" s="530" t="s">
        <v>158</v>
      </c>
      <c r="C19" s="531"/>
      <c r="D19" s="531"/>
      <c r="E19" s="532"/>
      <c r="F19" s="532"/>
      <c r="G19" s="532"/>
      <c r="H19" s="532"/>
      <c r="I19" s="532"/>
      <c r="J19" s="532"/>
      <c r="K19" s="532"/>
      <c r="L19" s="538">
        <v>205</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159</v>
      </c>
      <c r="AZ19" s="449"/>
      <c r="BA19" s="449"/>
      <c r="BB19" s="449"/>
      <c r="BC19" s="449"/>
      <c r="BD19" s="449"/>
      <c r="BE19" s="449"/>
      <c r="BF19" s="449"/>
      <c r="BG19" s="449"/>
      <c r="BH19" s="449"/>
      <c r="BI19" s="449"/>
      <c r="BJ19" s="449"/>
      <c r="BK19" s="449"/>
      <c r="BL19" s="449"/>
      <c r="BM19" s="450"/>
      <c r="BN19" s="468">
        <v>35140153</v>
      </c>
      <c r="BO19" s="469"/>
      <c r="BP19" s="469"/>
      <c r="BQ19" s="469"/>
      <c r="BR19" s="469"/>
      <c r="BS19" s="469"/>
      <c r="BT19" s="469"/>
      <c r="BU19" s="470"/>
      <c r="BV19" s="468">
        <v>34612531</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5">
      <c r="A20" s="187"/>
      <c r="B20" s="530" t="s">
        <v>160</v>
      </c>
      <c r="C20" s="531"/>
      <c r="D20" s="531"/>
      <c r="E20" s="532"/>
      <c r="F20" s="532"/>
      <c r="G20" s="532"/>
      <c r="H20" s="532"/>
      <c r="I20" s="532"/>
      <c r="J20" s="532"/>
      <c r="K20" s="532"/>
      <c r="L20" s="538">
        <v>45193</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2">
      <c r="A21" s="187"/>
      <c r="B21" s="527" t="s">
        <v>161</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5">
      <c r="A22" s="187"/>
      <c r="B22" s="497" t="s">
        <v>162</v>
      </c>
      <c r="C22" s="498"/>
      <c r="D22" s="499"/>
      <c r="E22" s="506" t="s">
        <v>1</v>
      </c>
      <c r="F22" s="481"/>
      <c r="G22" s="481"/>
      <c r="H22" s="481"/>
      <c r="I22" s="481"/>
      <c r="J22" s="481"/>
      <c r="K22" s="482"/>
      <c r="L22" s="506" t="s">
        <v>163</v>
      </c>
      <c r="M22" s="481"/>
      <c r="N22" s="481"/>
      <c r="O22" s="481"/>
      <c r="P22" s="482"/>
      <c r="Q22" s="491" t="s">
        <v>164</v>
      </c>
      <c r="R22" s="492"/>
      <c r="S22" s="492"/>
      <c r="T22" s="492"/>
      <c r="U22" s="492"/>
      <c r="V22" s="507"/>
      <c r="W22" s="509" t="s">
        <v>165</v>
      </c>
      <c r="X22" s="498"/>
      <c r="Y22" s="499"/>
      <c r="Z22" s="506" t="s">
        <v>1</v>
      </c>
      <c r="AA22" s="481"/>
      <c r="AB22" s="481"/>
      <c r="AC22" s="481"/>
      <c r="AD22" s="481"/>
      <c r="AE22" s="481"/>
      <c r="AF22" s="481"/>
      <c r="AG22" s="482"/>
      <c r="AH22" s="480" t="s">
        <v>166</v>
      </c>
      <c r="AI22" s="481"/>
      <c r="AJ22" s="481"/>
      <c r="AK22" s="481"/>
      <c r="AL22" s="482"/>
      <c r="AM22" s="480" t="s">
        <v>167</v>
      </c>
      <c r="AN22" s="486"/>
      <c r="AO22" s="486"/>
      <c r="AP22" s="486"/>
      <c r="AQ22" s="486"/>
      <c r="AR22" s="487"/>
      <c r="AS22" s="491" t="s">
        <v>164</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2">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168</v>
      </c>
      <c r="AZ23" s="461"/>
      <c r="BA23" s="461"/>
      <c r="BB23" s="461"/>
      <c r="BC23" s="461"/>
      <c r="BD23" s="461"/>
      <c r="BE23" s="461"/>
      <c r="BF23" s="461"/>
      <c r="BG23" s="461"/>
      <c r="BH23" s="461"/>
      <c r="BI23" s="461"/>
      <c r="BJ23" s="461"/>
      <c r="BK23" s="461"/>
      <c r="BL23" s="461"/>
      <c r="BM23" s="462"/>
      <c r="BN23" s="468">
        <v>62069599</v>
      </c>
      <c r="BO23" s="469"/>
      <c r="BP23" s="469"/>
      <c r="BQ23" s="469"/>
      <c r="BR23" s="469"/>
      <c r="BS23" s="469"/>
      <c r="BT23" s="469"/>
      <c r="BU23" s="470"/>
      <c r="BV23" s="468">
        <v>61947462</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5">
      <c r="A24" s="187"/>
      <c r="B24" s="500"/>
      <c r="C24" s="501"/>
      <c r="D24" s="502"/>
      <c r="E24" s="441" t="s">
        <v>169</v>
      </c>
      <c r="F24" s="442"/>
      <c r="G24" s="442"/>
      <c r="H24" s="442"/>
      <c r="I24" s="442"/>
      <c r="J24" s="442"/>
      <c r="K24" s="443"/>
      <c r="L24" s="444">
        <v>1</v>
      </c>
      <c r="M24" s="445"/>
      <c r="N24" s="445"/>
      <c r="O24" s="445"/>
      <c r="P24" s="446"/>
      <c r="Q24" s="444">
        <v>9130</v>
      </c>
      <c r="R24" s="445"/>
      <c r="S24" s="445"/>
      <c r="T24" s="445"/>
      <c r="U24" s="445"/>
      <c r="V24" s="446"/>
      <c r="W24" s="510"/>
      <c r="X24" s="501"/>
      <c r="Y24" s="502"/>
      <c r="Z24" s="441" t="s">
        <v>170</v>
      </c>
      <c r="AA24" s="442"/>
      <c r="AB24" s="442"/>
      <c r="AC24" s="442"/>
      <c r="AD24" s="442"/>
      <c r="AE24" s="442"/>
      <c r="AF24" s="442"/>
      <c r="AG24" s="443"/>
      <c r="AH24" s="444">
        <v>874</v>
      </c>
      <c r="AI24" s="445"/>
      <c r="AJ24" s="445"/>
      <c r="AK24" s="445"/>
      <c r="AL24" s="446"/>
      <c r="AM24" s="444">
        <v>2573056</v>
      </c>
      <c r="AN24" s="445"/>
      <c r="AO24" s="445"/>
      <c r="AP24" s="445"/>
      <c r="AQ24" s="445"/>
      <c r="AR24" s="446"/>
      <c r="AS24" s="444">
        <v>2944</v>
      </c>
      <c r="AT24" s="445"/>
      <c r="AU24" s="445"/>
      <c r="AV24" s="445"/>
      <c r="AW24" s="445"/>
      <c r="AX24" s="447"/>
      <c r="AY24" s="435" t="s">
        <v>171</v>
      </c>
      <c r="AZ24" s="436"/>
      <c r="BA24" s="436"/>
      <c r="BB24" s="436"/>
      <c r="BC24" s="436"/>
      <c r="BD24" s="436"/>
      <c r="BE24" s="436"/>
      <c r="BF24" s="436"/>
      <c r="BG24" s="436"/>
      <c r="BH24" s="436"/>
      <c r="BI24" s="436"/>
      <c r="BJ24" s="436"/>
      <c r="BK24" s="436"/>
      <c r="BL24" s="436"/>
      <c r="BM24" s="437"/>
      <c r="BN24" s="468">
        <v>41118062</v>
      </c>
      <c r="BO24" s="469"/>
      <c r="BP24" s="469"/>
      <c r="BQ24" s="469"/>
      <c r="BR24" s="469"/>
      <c r="BS24" s="469"/>
      <c r="BT24" s="469"/>
      <c r="BU24" s="470"/>
      <c r="BV24" s="468">
        <v>41514340</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2">
      <c r="A25" s="187"/>
      <c r="B25" s="500"/>
      <c r="C25" s="501"/>
      <c r="D25" s="502"/>
      <c r="E25" s="441" t="s">
        <v>172</v>
      </c>
      <c r="F25" s="442"/>
      <c r="G25" s="442"/>
      <c r="H25" s="442"/>
      <c r="I25" s="442"/>
      <c r="J25" s="442"/>
      <c r="K25" s="443"/>
      <c r="L25" s="444">
        <v>2</v>
      </c>
      <c r="M25" s="445"/>
      <c r="N25" s="445"/>
      <c r="O25" s="445"/>
      <c r="P25" s="446"/>
      <c r="Q25" s="444">
        <v>7210</v>
      </c>
      <c r="R25" s="445"/>
      <c r="S25" s="445"/>
      <c r="T25" s="445"/>
      <c r="U25" s="445"/>
      <c r="V25" s="446"/>
      <c r="W25" s="510"/>
      <c r="X25" s="501"/>
      <c r="Y25" s="502"/>
      <c r="Z25" s="441" t="s">
        <v>173</v>
      </c>
      <c r="AA25" s="442"/>
      <c r="AB25" s="442"/>
      <c r="AC25" s="442"/>
      <c r="AD25" s="442"/>
      <c r="AE25" s="442"/>
      <c r="AF25" s="442"/>
      <c r="AG25" s="443"/>
      <c r="AH25" s="444">
        <v>154</v>
      </c>
      <c r="AI25" s="445"/>
      <c r="AJ25" s="445"/>
      <c r="AK25" s="445"/>
      <c r="AL25" s="446"/>
      <c r="AM25" s="444">
        <v>425040</v>
      </c>
      <c r="AN25" s="445"/>
      <c r="AO25" s="445"/>
      <c r="AP25" s="445"/>
      <c r="AQ25" s="445"/>
      <c r="AR25" s="446"/>
      <c r="AS25" s="444">
        <v>2760</v>
      </c>
      <c r="AT25" s="445"/>
      <c r="AU25" s="445"/>
      <c r="AV25" s="445"/>
      <c r="AW25" s="445"/>
      <c r="AX25" s="447"/>
      <c r="AY25" s="460" t="s">
        <v>174</v>
      </c>
      <c r="AZ25" s="461"/>
      <c r="BA25" s="461"/>
      <c r="BB25" s="461"/>
      <c r="BC25" s="461"/>
      <c r="BD25" s="461"/>
      <c r="BE25" s="461"/>
      <c r="BF25" s="461"/>
      <c r="BG25" s="461"/>
      <c r="BH25" s="461"/>
      <c r="BI25" s="461"/>
      <c r="BJ25" s="461"/>
      <c r="BK25" s="461"/>
      <c r="BL25" s="461"/>
      <c r="BM25" s="462"/>
      <c r="BN25" s="463">
        <v>9677778</v>
      </c>
      <c r="BO25" s="464"/>
      <c r="BP25" s="464"/>
      <c r="BQ25" s="464"/>
      <c r="BR25" s="464"/>
      <c r="BS25" s="464"/>
      <c r="BT25" s="464"/>
      <c r="BU25" s="465"/>
      <c r="BV25" s="463">
        <v>3266290</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2">
      <c r="A26" s="187"/>
      <c r="B26" s="500"/>
      <c r="C26" s="501"/>
      <c r="D26" s="502"/>
      <c r="E26" s="441" t="s">
        <v>175</v>
      </c>
      <c r="F26" s="442"/>
      <c r="G26" s="442"/>
      <c r="H26" s="442"/>
      <c r="I26" s="442"/>
      <c r="J26" s="442"/>
      <c r="K26" s="443"/>
      <c r="L26" s="444">
        <v>1</v>
      </c>
      <c r="M26" s="445"/>
      <c r="N26" s="445"/>
      <c r="O26" s="445"/>
      <c r="P26" s="446"/>
      <c r="Q26" s="444">
        <v>6020</v>
      </c>
      <c r="R26" s="445"/>
      <c r="S26" s="445"/>
      <c r="T26" s="445"/>
      <c r="U26" s="445"/>
      <c r="V26" s="446"/>
      <c r="W26" s="510"/>
      <c r="X26" s="501"/>
      <c r="Y26" s="502"/>
      <c r="Z26" s="441" t="s">
        <v>176</v>
      </c>
      <c r="AA26" s="523"/>
      <c r="AB26" s="523"/>
      <c r="AC26" s="523"/>
      <c r="AD26" s="523"/>
      <c r="AE26" s="523"/>
      <c r="AF26" s="523"/>
      <c r="AG26" s="524"/>
      <c r="AH26" s="444">
        <v>41</v>
      </c>
      <c r="AI26" s="445"/>
      <c r="AJ26" s="445"/>
      <c r="AK26" s="445"/>
      <c r="AL26" s="446"/>
      <c r="AM26" s="444">
        <v>118162</v>
      </c>
      <c r="AN26" s="445"/>
      <c r="AO26" s="445"/>
      <c r="AP26" s="445"/>
      <c r="AQ26" s="445"/>
      <c r="AR26" s="446"/>
      <c r="AS26" s="444">
        <v>2882</v>
      </c>
      <c r="AT26" s="445"/>
      <c r="AU26" s="445"/>
      <c r="AV26" s="445"/>
      <c r="AW26" s="445"/>
      <c r="AX26" s="447"/>
      <c r="AY26" s="477" t="s">
        <v>177</v>
      </c>
      <c r="AZ26" s="478"/>
      <c r="BA26" s="478"/>
      <c r="BB26" s="478"/>
      <c r="BC26" s="478"/>
      <c r="BD26" s="478"/>
      <c r="BE26" s="478"/>
      <c r="BF26" s="478"/>
      <c r="BG26" s="478"/>
      <c r="BH26" s="478"/>
      <c r="BI26" s="478"/>
      <c r="BJ26" s="478"/>
      <c r="BK26" s="478"/>
      <c r="BL26" s="478"/>
      <c r="BM26" s="479"/>
      <c r="BN26" s="468" t="s">
        <v>127</v>
      </c>
      <c r="BO26" s="469"/>
      <c r="BP26" s="469"/>
      <c r="BQ26" s="469"/>
      <c r="BR26" s="469"/>
      <c r="BS26" s="469"/>
      <c r="BT26" s="469"/>
      <c r="BU26" s="470"/>
      <c r="BV26" s="468" t="s">
        <v>127</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5">
      <c r="A27" s="187"/>
      <c r="B27" s="500"/>
      <c r="C27" s="501"/>
      <c r="D27" s="502"/>
      <c r="E27" s="441" t="s">
        <v>178</v>
      </c>
      <c r="F27" s="442"/>
      <c r="G27" s="442"/>
      <c r="H27" s="442"/>
      <c r="I27" s="442"/>
      <c r="J27" s="442"/>
      <c r="K27" s="443"/>
      <c r="L27" s="444">
        <v>1</v>
      </c>
      <c r="M27" s="445"/>
      <c r="N27" s="445"/>
      <c r="O27" s="445"/>
      <c r="P27" s="446"/>
      <c r="Q27" s="444">
        <v>4560</v>
      </c>
      <c r="R27" s="445"/>
      <c r="S27" s="445"/>
      <c r="T27" s="445"/>
      <c r="U27" s="445"/>
      <c r="V27" s="446"/>
      <c r="W27" s="510"/>
      <c r="X27" s="501"/>
      <c r="Y27" s="502"/>
      <c r="Z27" s="441" t="s">
        <v>179</v>
      </c>
      <c r="AA27" s="442"/>
      <c r="AB27" s="442"/>
      <c r="AC27" s="442"/>
      <c r="AD27" s="442"/>
      <c r="AE27" s="442"/>
      <c r="AF27" s="442"/>
      <c r="AG27" s="443"/>
      <c r="AH27" s="444">
        <v>14</v>
      </c>
      <c r="AI27" s="445"/>
      <c r="AJ27" s="445"/>
      <c r="AK27" s="445"/>
      <c r="AL27" s="446"/>
      <c r="AM27" s="444">
        <v>48604</v>
      </c>
      <c r="AN27" s="445"/>
      <c r="AO27" s="445"/>
      <c r="AP27" s="445"/>
      <c r="AQ27" s="445"/>
      <c r="AR27" s="446"/>
      <c r="AS27" s="444">
        <v>3472</v>
      </c>
      <c r="AT27" s="445"/>
      <c r="AU27" s="445"/>
      <c r="AV27" s="445"/>
      <c r="AW27" s="445"/>
      <c r="AX27" s="447"/>
      <c r="AY27" s="474" t="s">
        <v>180</v>
      </c>
      <c r="AZ27" s="475"/>
      <c r="BA27" s="475"/>
      <c r="BB27" s="475"/>
      <c r="BC27" s="475"/>
      <c r="BD27" s="475"/>
      <c r="BE27" s="475"/>
      <c r="BF27" s="475"/>
      <c r="BG27" s="475"/>
      <c r="BH27" s="475"/>
      <c r="BI27" s="475"/>
      <c r="BJ27" s="475"/>
      <c r="BK27" s="475"/>
      <c r="BL27" s="475"/>
      <c r="BM27" s="476"/>
      <c r="BN27" s="471">
        <v>1550168</v>
      </c>
      <c r="BO27" s="472"/>
      <c r="BP27" s="472"/>
      <c r="BQ27" s="472"/>
      <c r="BR27" s="472"/>
      <c r="BS27" s="472"/>
      <c r="BT27" s="472"/>
      <c r="BU27" s="473"/>
      <c r="BV27" s="471">
        <v>1549975</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2">
      <c r="A28" s="187"/>
      <c r="B28" s="500"/>
      <c r="C28" s="501"/>
      <c r="D28" s="502"/>
      <c r="E28" s="441" t="s">
        <v>181</v>
      </c>
      <c r="F28" s="442"/>
      <c r="G28" s="442"/>
      <c r="H28" s="442"/>
      <c r="I28" s="442"/>
      <c r="J28" s="442"/>
      <c r="K28" s="443"/>
      <c r="L28" s="444">
        <v>1</v>
      </c>
      <c r="M28" s="445"/>
      <c r="N28" s="445"/>
      <c r="O28" s="445"/>
      <c r="P28" s="446"/>
      <c r="Q28" s="444">
        <v>3930</v>
      </c>
      <c r="R28" s="445"/>
      <c r="S28" s="445"/>
      <c r="T28" s="445"/>
      <c r="U28" s="445"/>
      <c r="V28" s="446"/>
      <c r="W28" s="510"/>
      <c r="X28" s="501"/>
      <c r="Y28" s="502"/>
      <c r="Z28" s="441" t="s">
        <v>182</v>
      </c>
      <c r="AA28" s="442"/>
      <c r="AB28" s="442"/>
      <c r="AC28" s="442"/>
      <c r="AD28" s="442"/>
      <c r="AE28" s="442"/>
      <c r="AF28" s="442"/>
      <c r="AG28" s="443"/>
      <c r="AH28" s="444" t="s">
        <v>136</v>
      </c>
      <c r="AI28" s="445"/>
      <c r="AJ28" s="445"/>
      <c r="AK28" s="445"/>
      <c r="AL28" s="446"/>
      <c r="AM28" s="444" t="s">
        <v>127</v>
      </c>
      <c r="AN28" s="445"/>
      <c r="AO28" s="445"/>
      <c r="AP28" s="445"/>
      <c r="AQ28" s="445"/>
      <c r="AR28" s="446"/>
      <c r="AS28" s="444" t="s">
        <v>136</v>
      </c>
      <c r="AT28" s="445"/>
      <c r="AU28" s="445"/>
      <c r="AV28" s="445"/>
      <c r="AW28" s="445"/>
      <c r="AX28" s="447"/>
      <c r="AY28" s="451" t="s">
        <v>183</v>
      </c>
      <c r="AZ28" s="452"/>
      <c r="BA28" s="452"/>
      <c r="BB28" s="453"/>
      <c r="BC28" s="460" t="s">
        <v>47</v>
      </c>
      <c r="BD28" s="461"/>
      <c r="BE28" s="461"/>
      <c r="BF28" s="461"/>
      <c r="BG28" s="461"/>
      <c r="BH28" s="461"/>
      <c r="BI28" s="461"/>
      <c r="BJ28" s="461"/>
      <c r="BK28" s="461"/>
      <c r="BL28" s="461"/>
      <c r="BM28" s="462"/>
      <c r="BN28" s="463">
        <v>4555559</v>
      </c>
      <c r="BO28" s="464"/>
      <c r="BP28" s="464"/>
      <c r="BQ28" s="464"/>
      <c r="BR28" s="464"/>
      <c r="BS28" s="464"/>
      <c r="BT28" s="464"/>
      <c r="BU28" s="465"/>
      <c r="BV28" s="463">
        <v>5052934</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2">
      <c r="A29" s="187"/>
      <c r="B29" s="500"/>
      <c r="C29" s="501"/>
      <c r="D29" s="502"/>
      <c r="E29" s="441" t="s">
        <v>184</v>
      </c>
      <c r="F29" s="442"/>
      <c r="G29" s="442"/>
      <c r="H29" s="442"/>
      <c r="I29" s="442"/>
      <c r="J29" s="442"/>
      <c r="K29" s="443"/>
      <c r="L29" s="444">
        <v>26</v>
      </c>
      <c r="M29" s="445"/>
      <c r="N29" s="445"/>
      <c r="O29" s="445"/>
      <c r="P29" s="446"/>
      <c r="Q29" s="444">
        <v>3660</v>
      </c>
      <c r="R29" s="445"/>
      <c r="S29" s="445"/>
      <c r="T29" s="445"/>
      <c r="U29" s="445"/>
      <c r="V29" s="446"/>
      <c r="W29" s="511"/>
      <c r="X29" s="512"/>
      <c r="Y29" s="513"/>
      <c r="Z29" s="441" t="s">
        <v>185</v>
      </c>
      <c r="AA29" s="442"/>
      <c r="AB29" s="442"/>
      <c r="AC29" s="442"/>
      <c r="AD29" s="442"/>
      <c r="AE29" s="442"/>
      <c r="AF29" s="442"/>
      <c r="AG29" s="443"/>
      <c r="AH29" s="444">
        <v>888</v>
      </c>
      <c r="AI29" s="445"/>
      <c r="AJ29" s="445"/>
      <c r="AK29" s="445"/>
      <c r="AL29" s="446"/>
      <c r="AM29" s="444">
        <v>2621660</v>
      </c>
      <c r="AN29" s="445"/>
      <c r="AO29" s="445"/>
      <c r="AP29" s="445"/>
      <c r="AQ29" s="445"/>
      <c r="AR29" s="446"/>
      <c r="AS29" s="444">
        <v>2952</v>
      </c>
      <c r="AT29" s="445"/>
      <c r="AU29" s="445"/>
      <c r="AV29" s="445"/>
      <c r="AW29" s="445"/>
      <c r="AX29" s="447"/>
      <c r="AY29" s="454"/>
      <c r="AZ29" s="455"/>
      <c r="BA29" s="455"/>
      <c r="BB29" s="456"/>
      <c r="BC29" s="448" t="s">
        <v>186</v>
      </c>
      <c r="BD29" s="449"/>
      <c r="BE29" s="449"/>
      <c r="BF29" s="449"/>
      <c r="BG29" s="449"/>
      <c r="BH29" s="449"/>
      <c r="BI29" s="449"/>
      <c r="BJ29" s="449"/>
      <c r="BK29" s="449"/>
      <c r="BL29" s="449"/>
      <c r="BM29" s="450"/>
      <c r="BN29" s="468">
        <v>2101995</v>
      </c>
      <c r="BO29" s="469"/>
      <c r="BP29" s="469"/>
      <c r="BQ29" s="469"/>
      <c r="BR29" s="469"/>
      <c r="BS29" s="469"/>
      <c r="BT29" s="469"/>
      <c r="BU29" s="470"/>
      <c r="BV29" s="468">
        <v>1833898</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5">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187</v>
      </c>
      <c r="X30" s="521"/>
      <c r="Y30" s="521"/>
      <c r="Z30" s="521"/>
      <c r="AA30" s="521"/>
      <c r="AB30" s="521"/>
      <c r="AC30" s="521"/>
      <c r="AD30" s="521"/>
      <c r="AE30" s="521"/>
      <c r="AF30" s="521"/>
      <c r="AG30" s="522"/>
      <c r="AH30" s="432">
        <v>94.4</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49</v>
      </c>
      <c r="BD30" s="436"/>
      <c r="BE30" s="436"/>
      <c r="BF30" s="436"/>
      <c r="BG30" s="436"/>
      <c r="BH30" s="436"/>
      <c r="BI30" s="436"/>
      <c r="BJ30" s="436"/>
      <c r="BK30" s="436"/>
      <c r="BL30" s="436"/>
      <c r="BM30" s="437"/>
      <c r="BN30" s="471">
        <v>4544133</v>
      </c>
      <c r="BO30" s="472"/>
      <c r="BP30" s="472"/>
      <c r="BQ30" s="472"/>
      <c r="BR30" s="472"/>
      <c r="BS30" s="472"/>
      <c r="BT30" s="472"/>
      <c r="BU30" s="473"/>
      <c r="BV30" s="471">
        <v>4428961</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2">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2">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2">
      <c r="A33" s="187"/>
      <c r="B33" s="213"/>
      <c r="C33" s="431" t="s">
        <v>194</v>
      </c>
      <c r="D33" s="431"/>
      <c r="E33" s="430" t="s">
        <v>195</v>
      </c>
      <c r="F33" s="430"/>
      <c r="G33" s="430"/>
      <c r="H33" s="430"/>
      <c r="I33" s="430"/>
      <c r="J33" s="430"/>
      <c r="K33" s="430"/>
      <c r="L33" s="430"/>
      <c r="M33" s="430"/>
      <c r="N33" s="430"/>
      <c r="O33" s="430"/>
      <c r="P33" s="430"/>
      <c r="Q33" s="430"/>
      <c r="R33" s="430"/>
      <c r="S33" s="430"/>
      <c r="T33" s="216"/>
      <c r="U33" s="431" t="s">
        <v>194</v>
      </c>
      <c r="V33" s="431"/>
      <c r="W33" s="430" t="s">
        <v>195</v>
      </c>
      <c r="X33" s="430"/>
      <c r="Y33" s="430"/>
      <c r="Z33" s="430"/>
      <c r="AA33" s="430"/>
      <c r="AB33" s="430"/>
      <c r="AC33" s="430"/>
      <c r="AD33" s="430"/>
      <c r="AE33" s="430"/>
      <c r="AF33" s="430"/>
      <c r="AG33" s="430"/>
      <c r="AH33" s="430"/>
      <c r="AI33" s="430"/>
      <c r="AJ33" s="430"/>
      <c r="AK33" s="430"/>
      <c r="AL33" s="216"/>
      <c r="AM33" s="431" t="s">
        <v>196</v>
      </c>
      <c r="AN33" s="431"/>
      <c r="AO33" s="430" t="s">
        <v>197</v>
      </c>
      <c r="AP33" s="430"/>
      <c r="AQ33" s="430"/>
      <c r="AR33" s="430"/>
      <c r="AS33" s="430"/>
      <c r="AT33" s="430"/>
      <c r="AU33" s="430"/>
      <c r="AV33" s="430"/>
      <c r="AW33" s="430"/>
      <c r="AX33" s="430"/>
      <c r="AY33" s="430"/>
      <c r="AZ33" s="430"/>
      <c r="BA33" s="430"/>
      <c r="BB33" s="430"/>
      <c r="BC33" s="430"/>
      <c r="BD33" s="217"/>
      <c r="BE33" s="430" t="s">
        <v>198</v>
      </c>
      <c r="BF33" s="430"/>
      <c r="BG33" s="430" t="s">
        <v>199</v>
      </c>
      <c r="BH33" s="430"/>
      <c r="BI33" s="430"/>
      <c r="BJ33" s="430"/>
      <c r="BK33" s="430"/>
      <c r="BL33" s="430"/>
      <c r="BM33" s="430"/>
      <c r="BN33" s="430"/>
      <c r="BO33" s="430"/>
      <c r="BP33" s="430"/>
      <c r="BQ33" s="430"/>
      <c r="BR33" s="430"/>
      <c r="BS33" s="430"/>
      <c r="BT33" s="430"/>
      <c r="BU33" s="430"/>
      <c r="BV33" s="217"/>
      <c r="BW33" s="431" t="s">
        <v>198</v>
      </c>
      <c r="BX33" s="431"/>
      <c r="BY33" s="430" t="s">
        <v>200</v>
      </c>
      <c r="BZ33" s="430"/>
      <c r="CA33" s="430"/>
      <c r="CB33" s="430"/>
      <c r="CC33" s="430"/>
      <c r="CD33" s="430"/>
      <c r="CE33" s="430"/>
      <c r="CF33" s="430"/>
      <c r="CG33" s="430"/>
      <c r="CH33" s="430"/>
      <c r="CI33" s="430"/>
      <c r="CJ33" s="430"/>
      <c r="CK33" s="430"/>
      <c r="CL33" s="430"/>
      <c r="CM33" s="430"/>
      <c r="CN33" s="216"/>
      <c r="CO33" s="431" t="s">
        <v>194</v>
      </c>
      <c r="CP33" s="431"/>
      <c r="CQ33" s="430" t="s">
        <v>201</v>
      </c>
      <c r="CR33" s="430"/>
      <c r="CS33" s="430"/>
      <c r="CT33" s="430"/>
      <c r="CU33" s="430"/>
      <c r="CV33" s="430"/>
      <c r="CW33" s="430"/>
      <c r="CX33" s="430"/>
      <c r="CY33" s="430"/>
      <c r="CZ33" s="430"/>
      <c r="DA33" s="430"/>
      <c r="DB33" s="430"/>
      <c r="DC33" s="430"/>
      <c r="DD33" s="430"/>
      <c r="DE33" s="430"/>
      <c r="DF33" s="216"/>
      <c r="DG33" s="429" t="s">
        <v>202</v>
      </c>
      <c r="DH33" s="429"/>
      <c r="DI33" s="218"/>
      <c r="DJ33" s="186"/>
      <c r="DK33" s="186"/>
      <c r="DL33" s="186"/>
      <c r="DM33" s="186"/>
      <c r="DN33" s="186"/>
      <c r="DO33" s="186"/>
    </row>
    <row r="34" spans="1:119" ht="32.25" customHeight="1" x14ac:dyDescent="0.2">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5</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f>IF(AO34="","",MAX(C34:D43,U34:V43)+1)</f>
        <v>9</v>
      </c>
      <c r="AN34" s="427"/>
      <c r="AO34" s="426" t="str">
        <f>IF('各会計、関係団体の財政状況及び健全化判断比率'!B32="","",'各会計、関係団体の財政状況及び健全化判断比率'!B32)</f>
        <v>水道事業会計</v>
      </c>
      <c r="AP34" s="426"/>
      <c r="AQ34" s="426"/>
      <c r="AR34" s="426"/>
      <c r="AS34" s="426"/>
      <c r="AT34" s="426"/>
      <c r="AU34" s="426"/>
      <c r="AV34" s="426"/>
      <c r="AW34" s="426"/>
      <c r="AX34" s="426"/>
      <c r="AY34" s="426"/>
      <c r="AZ34" s="426"/>
      <c r="BA34" s="426"/>
      <c r="BB34" s="426"/>
      <c r="BC34" s="426"/>
      <c r="BD34" s="214"/>
      <c r="BE34" s="427">
        <f>IF(BG34="","",MAX(C34:D43,U34:V43,AM34:AN43)+1)</f>
        <v>12</v>
      </c>
      <c r="BF34" s="427"/>
      <c r="BG34" s="426" t="str">
        <f>IF('各会計、関係団体の財政状況及び健全化判断比率'!B35="","",'各会計、関係団体の財政状況及び健全化判断比率'!B35)</f>
        <v>簡易水道事業特別会計</v>
      </c>
      <c r="BH34" s="426"/>
      <c r="BI34" s="426"/>
      <c r="BJ34" s="426"/>
      <c r="BK34" s="426"/>
      <c r="BL34" s="426"/>
      <c r="BM34" s="426"/>
      <c r="BN34" s="426"/>
      <c r="BO34" s="426"/>
      <c r="BP34" s="426"/>
      <c r="BQ34" s="426"/>
      <c r="BR34" s="426"/>
      <c r="BS34" s="426"/>
      <c r="BT34" s="426"/>
      <c r="BU34" s="426"/>
      <c r="BV34" s="214"/>
      <c r="BW34" s="427">
        <f>IF(BY34="","",MAX(C34:D43,U34:V43,AM34:AN43,BE34:BF43)+1)</f>
        <v>16</v>
      </c>
      <c r="BX34" s="427"/>
      <c r="BY34" s="426" t="str">
        <f>IF('各会計、関係団体の財政状況及び健全化判断比率'!B68="","",'各会計、関係団体の財政状況及び健全化判断比率'!B68)</f>
        <v>愛媛県市町総合事務組合（消防補償事業分）</v>
      </c>
      <c r="BZ34" s="426"/>
      <c r="CA34" s="426"/>
      <c r="CB34" s="426"/>
      <c r="CC34" s="426"/>
      <c r="CD34" s="426"/>
      <c r="CE34" s="426"/>
      <c r="CF34" s="426"/>
      <c r="CG34" s="426"/>
      <c r="CH34" s="426"/>
      <c r="CI34" s="426"/>
      <c r="CJ34" s="426"/>
      <c r="CK34" s="426"/>
      <c r="CL34" s="426"/>
      <c r="CM34" s="426"/>
      <c r="CN34" s="214"/>
      <c r="CO34" s="427">
        <f>IF(CQ34="","",MAX(C34:D43,U34:V43,AM34:AN43,BE34:BF43,BW34:BX43)+1)</f>
        <v>21</v>
      </c>
      <c r="CP34" s="427"/>
      <c r="CQ34" s="426" t="str">
        <f>IF('各会計、関係団体の財政状況及び健全化判断比率'!BS7="","",'各会計、関係団体の財政状況及び健全化判断比率'!BS7)</f>
        <v>西条産業情報支援センター</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2">
      <c r="A35" s="187"/>
      <c r="B35" s="213"/>
      <c r="C35" s="427">
        <f>IF(E35="","",C34+1)</f>
        <v>2</v>
      </c>
      <c r="D35" s="427"/>
      <c r="E35" s="426" t="str">
        <f>IF('各会計、関係団体の財政状況及び健全化判断比率'!B8="","",'各会計、関係団体の財政状況及び健全化判断比率'!B8)</f>
        <v>ひうち地域振興整備事業特別会計</v>
      </c>
      <c r="F35" s="426"/>
      <c r="G35" s="426"/>
      <c r="H35" s="426"/>
      <c r="I35" s="426"/>
      <c r="J35" s="426"/>
      <c r="K35" s="426"/>
      <c r="L35" s="426"/>
      <c r="M35" s="426"/>
      <c r="N35" s="426"/>
      <c r="O35" s="426"/>
      <c r="P35" s="426"/>
      <c r="Q35" s="426"/>
      <c r="R35" s="426"/>
      <c r="S35" s="426"/>
      <c r="T35" s="214"/>
      <c r="U35" s="427">
        <f>IF(W35="","",U34+1)</f>
        <v>6</v>
      </c>
      <c r="V35" s="427"/>
      <c r="W35" s="426" t="str">
        <f>IF('各会計、関係団体の財政状況及び健全化判断比率'!B29="","",'各会計、関係団体の財政状況及び健全化判断比率'!B29)</f>
        <v>介護保険特別会計（介護保険事業勘定）</v>
      </c>
      <c r="X35" s="426"/>
      <c r="Y35" s="426"/>
      <c r="Z35" s="426"/>
      <c r="AA35" s="426"/>
      <c r="AB35" s="426"/>
      <c r="AC35" s="426"/>
      <c r="AD35" s="426"/>
      <c r="AE35" s="426"/>
      <c r="AF35" s="426"/>
      <c r="AG35" s="426"/>
      <c r="AH35" s="426"/>
      <c r="AI35" s="426"/>
      <c r="AJ35" s="426"/>
      <c r="AK35" s="426"/>
      <c r="AL35" s="214"/>
      <c r="AM35" s="427">
        <f t="shared" ref="AM35:AM43" si="0">IF(AO35="","",AM34+1)</f>
        <v>10</v>
      </c>
      <c r="AN35" s="427"/>
      <c r="AO35" s="426" t="str">
        <f>IF('各会計、関係団体の財政状況及び健全化判断比率'!B33="","",'各会計、関係団体の財政状況及び健全化判断比率'!B33)</f>
        <v>病院事業会計</v>
      </c>
      <c r="AP35" s="426"/>
      <c r="AQ35" s="426"/>
      <c r="AR35" s="426"/>
      <c r="AS35" s="426"/>
      <c r="AT35" s="426"/>
      <c r="AU35" s="426"/>
      <c r="AV35" s="426"/>
      <c r="AW35" s="426"/>
      <c r="AX35" s="426"/>
      <c r="AY35" s="426"/>
      <c r="AZ35" s="426"/>
      <c r="BA35" s="426"/>
      <c r="BB35" s="426"/>
      <c r="BC35" s="426"/>
      <c r="BD35" s="214"/>
      <c r="BE35" s="427">
        <f t="shared" ref="BE35:BE43" si="1">IF(BG35="","",BE34+1)</f>
        <v>13</v>
      </c>
      <c r="BF35" s="427"/>
      <c r="BG35" s="426" t="str">
        <f>IF('各会計、関係団体の財政状況及び健全化判断比率'!B36="","",'各会計、関係団体の財政状況及び健全化判断比率'!B36)</f>
        <v>港湾上屋事業特別会計</v>
      </c>
      <c r="BH35" s="426"/>
      <c r="BI35" s="426"/>
      <c r="BJ35" s="426"/>
      <c r="BK35" s="426"/>
      <c r="BL35" s="426"/>
      <c r="BM35" s="426"/>
      <c r="BN35" s="426"/>
      <c r="BO35" s="426"/>
      <c r="BP35" s="426"/>
      <c r="BQ35" s="426"/>
      <c r="BR35" s="426"/>
      <c r="BS35" s="426"/>
      <c r="BT35" s="426"/>
      <c r="BU35" s="426"/>
      <c r="BV35" s="214"/>
      <c r="BW35" s="427">
        <f t="shared" ref="BW35:BW43" si="2">IF(BY35="","",BW34+1)</f>
        <v>17</v>
      </c>
      <c r="BX35" s="427"/>
      <c r="BY35" s="426" t="str">
        <f>IF('各会計、関係団体の財政状況及び健全化判断比率'!B69="","",'各会計、関係団体の財政状況及び健全化判断比率'!B69)</f>
        <v>愛媛県市町総合事務組合（交通災害事業分）</v>
      </c>
      <c r="BZ35" s="426"/>
      <c r="CA35" s="426"/>
      <c r="CB35" s="426"/>
      <c r="CC35" s="426"/>
      <c r="CD35" s="426"/>
      <c r="CE35" s="426"/>
      <c r="CF35" s="426"/>
      <c r="CG35" s="426"/>
      <c r="CH35" s="426"/>
      <c r="CI35" s="426"/>
      <c r="CJ35" s="426"/>
      <c r="CK35" s="426"/>
      <c r="CL35" s="426"/>
      <c r="CM35" s="426"/>
      <c r="CN35" s="214"/>
      <c r="CO35" s="427">
        <f t="shared" ref="CO35:CO43" si="3">IF(CQ35="","",CO34+1)</f>
        <v>22</v>
      </c>
      <c r="CP35" s="427"/>
      <c r="CQ35" s="426" t="str">
        <f>IF('各会計、関係団体の財政状況及び健全化判断比率'!BS8="","",'各会計、関係団体の財政状況及び健全化判断比率'!BS8)</f>
        <v>西条市スポーツ協会</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2">
      <c r="A36" s="187"/>
      <c r="B36" s="213"/>
      <c r="C36" s="427">
        <f>IF(E36="","",C35+1)</f>
        <v>3</v>
      </c>
      <c r="D36" s="427"/>
      <c r="E36" s="426" t="str">
        <f>IF('各会計、関係団体の財政状況及び健全化判断比率'!B9="","",'各会計、関係団体の財政状況及び健全化判断比率'!B9)</f>
        <v>土地開発事業特別会計</v>
      </c>
      <c r="F36" s="426"/>
      <c r="G36" s="426"/>
      <c r="H36" s="426"/>
      <c r="I36" s="426"/>
      <c r="J36" s="426"/>
      <c r="K36" s="426"/>
      <c r="L36" s="426"/>
      <c r="M36" s="426"/>
      <c r="N36" s="426"/>
      <c r="O36" s="426"/>
      <c r="P36" s="426"/>
      <c r="Q36" s="426"/>
      <c r="R36" s="426"/>
      <c r="S36" s="426"/>
      <c r="T36" s="214"/>
      <c r="U36" s="427">
        <f t="shared" ref="U36:U43" si="4">IF(W36="","",U35+1)</f>
        <v>7</v>
      </c>
      <c r="V36" s="427"/>
      <c r="W36" s="426" t="str">
        <f>IF('各会計、関係団体の財政状況及び健全化判断比率'!B30="","",'各会計、関係団体の財政状況及び健全化判断比率'!B30)</f>
        <v>介護保険特別会計（介護サービス事業勘定）</v>
      </c>
      <c r="X36" s="426"/>
      <c r="Y36" s="426"/>
      <c r="Z36" s="426"/>
      <c r="AA36" s="426"/>
      <c r="AB36" s="426"/>
      <c r="AC36" s="426"/>
      <c r="AD36" s="426"/>
      <c r="AE36" s="426"/>
      <c r="AF36" s="426"/>
      <c r="AG36" s="426"/>
      <c r="AH36" s="426"/>
      <c r="AI36" s="426"/>
      <c r="AJ36" s="426"/>
      <c r="AK36" s="426"/>
      <c r="AL36" s="214"/>
      <c r="AM36" s="427">
        <f t="shared" si="0"/>
        <v>11</v>
      </c>
      <c r="AN36" s="427"/>
      <c r="AO36" s="426" t="str">
        <f>IF('各会計、関係団体の財政状況及び健全化判断比率'!B34="","",'各会計、関係団体の財政状況及び健全化判断比率'!B34)</f>
        <v>公共下水道事業会計</v>
      </c>
      <c r="AP36" s="426"/>
      <c r="AQ36" s="426"/>
      <c r="AR36" s="426"/>
      <c r="AS36" s="426"/>
      <c r="AT36" s="426"/>
      <c r="AU36" s="426"/>
      <c r="AV36" s="426"/>
      <c r="AW36" s="426"/>
      <c r="AX36" s="426"/>
      <c r="AY36" s="426"/>
      <c r="AZ36" s="426"/>
      <c r="BA36" s="426"/>
      <c r="BB36" s="426"/>
      <c r="BC36" s="426"/>
      <c r="BD36" s="214"/>
      <c r="BE36" s="427">
        <f t="shared" si="1"/>
        <v>14</v>
      </c>
      <c r="BF36" s="427"/>
      <c r="BG36" s="426" t="str">
        <f>IF('各会計、関係団体の財政状況及び健全化判断比率'!B37="","",'各会計、関係団体の財政状況及び健全化判断比率'!B37)</f>
        <v>小松地域交流事業特別会計</v>
      </c>
      <c r="BH36" s="426"/>
      <c r="BI36" s="426"/>
      <c r="BJ36" s="426"/>
      <c r="BK36" s="426"/>
      <c r="BL36" s="426"/>
      <c r="BM36" s="426"/>
      <c r="BN36" s="426"/>
      <c r="BO36" s="426"/>
      <c r="BP36" s="426"/>
      <c r="BQ36" s="426"/>
      <c r="BR36" s="426"/>
      <c r="BS36" s="426"/>
      <c r="BT36" s="426"/>
      <c r="BU36" s="426"/>
      <c r="BV36" s="214"/>
      <c r="BW36" s="427">
        <f t="shared" si="2"/>
        <v>18</v>
      </c>
      <c r="BX36" s="427"/>
      <c r="BY36" s="426" t="str">
        <f>IF('各会計、関係団体の財政状況及び健全化判断比率'!B70="","",'各会計、関係団体の財政状況及び健全化判断比率'!B70)</f>
        <v>愛媛地方税滞納整理機構</v>
      </c>
      <c r="BZ36" s="426"/>
      <c r="CA36" s="426"/>
      <c r="CB36" s="426"/>
      <c r="CC36" s="426"/>
      <c r="CD36" s="426"/>
      <c r="CE36" s="426"/>
      <c r="CF36" s="426"/>
      <c r="CG36" s="426"/>
      <c r="CH36" s="426"/>
      <c r="CI36" s="426"/>
      <c r="CJ36" s="426"/>
      <c r="CK36" s="426"/>
      <c r="CL36" s="426"/>
      <c r="CM36" s="426"/>
      <c r="CN36" s="214"/>
      <c r="CO36" s="427">
        <f t="shared" si="3"/>
        <v>23</v>
      </c>
      <c r="CP36" s="427"/>
      <c r="CQ36" s="426" t="str">
        <f>IF('各会計、関係団体の財政状況及び健全化判断比率'!BS9="","",'各会計、関係団体の財政状況及び健全化判断比率'!BS9)</f>
        <v>西条市土地開発公社</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2">
      <c r="A37" s="187"/>
      <c r="B37" s="213"/>
      <c r="C37" s="427">
        <f>IF(E37="","",C36+1)</f>
        <v>4</v>
      </c>
      <c r="D37" s="427"/>
      <c r="E37" s="426" t="str">
        <f>IF('各会計、関係団体の財政状況及び健全化判断比率'!B10="","",'各会計、関係団体の財政状況及び健全化判断比率'!B10)</f>
        <v>畑地かん水事業特別会計</v>
      </c>
      <c r="F37" s="426"/>
      <c r="G37" s="426"/>
      <c r="H37" s="426"/>
      <c r="I37" s="426"/>
      <c r="J37" s="426"/>
      <c r="K37" s="426"/>
      <c r="L37" s="426"/>
      <c r="M37" s="426"/>
      <c r="N37" s="426"/>
      <c r="O37" s="426"/>
      <c r="P37" s="426"/>
      <c r="Q37" s="426"/>
      <c r="R37" s="426"/>
      <c r="S37" s="426"/>
      <c r="T37" s="214"/>
      <c r="U37" s="427">
        <f t="shared" si="4"/>
        <v>8</v>
      </c>
      <c r="V37" s="427"/>
      <c r="W37" s="426" t="str">
        <f>IF('各会計、関係団体の財政状況及び健全化判断比率'!B31="","",'各会計、関係団体の財政状況及び健全化判断比率'!B31)</f>
        <v>後期高齢者医療保険特別会計</v>
      </c>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f t="shared" si="1"/>
        <v>15</v>
      </c>
      <c r="BF37" s="427"/>
      <c r="BG37" s="426" t="str">
        <f>IF('各会計、関係団体の財政状況及び健全化判断比率'!B38="","",'各会計、関係団体の財政状況及び健全化判断比率'!B38)</f>
        <v>本谷温泉事業特別会計</v>
      </c>
      <c r="BH37" s="426"/>
      <c r="BI37" s="426"/>
      <c r="BJ37" s="426"/>
      <c r="BK37" s="426"/>
      <c r="BL37" s="426"/>
      <c r="BM37" s="426"/>
      <c r="BN37" s="426"/>
      <c r="BO37" s="426"/>
      <c r="BP37" s="426"/>
      <c r="BQ37" s="426"/>
      <c r="BR37" s="426"/>
      <c r="BS37" s="426"/>
      <c r="BT37" s="426"/>
      <c r="BU37" s="426"/>
      <c r="BV37" s="214"/>
      <c r="BW37" s="427">
        <f t="shared" si="2"/>
        <v>19</v>
      </c>
      <c r="BX37" s="427"/>
      <c r="BY37" s="426" t="str">
        <f>IF('各会計、関係団体の財政状況及び健全化判断比率'!B71="","",'各会計、関係団体の財政状況及び健全化判断比率'!B71)</f>
        <v>愛媛県後期高齢者医療広域連合（一般会計）</v>
      </c>
      <c r="BZ37" s="426"/>
      <c r="CA37" s="426"/>
      <c r="CB37" s="426"/>
      <c r="CC37" s="426"/>
      <c r="CD37" s="426"/>
      <c r="CE37" s="426"/>
      <c r="CF37" s="426"/>
      <c r="CG37" s="426"/>
      <c r="CH37" s="426"/>
      <c r="CI37" s="426"/>
      <c r="CJ37" s="426"/>
      <c r="CK37" s="426"/>
      <c r="CL37" s="426"/>
      <c r="CM37" s="426"/>
      <c r="CN37" s="214"/>
      <c r="CO37" s="427">
        <f t="shared" si="3"/>
        <v>24</v>
      </c>
      <c r="CP37" s="427"/>
      <c r="CQ37" s="426" t="str">
        <f>IF('各会計、関係団体の財政状況及び健全化判断比率'!BS10="","",'各会計、関係団体の財政状況及び健全化判断比率'!BS10)</f>
        <v>佐伯記念育英会</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2">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20</v>
      </c>
      <c r="BX38" s="427"/>
      <c r="BY38" s="426" t="str">
        <f>IF('各会計、関係団体の財政状況及び健全化判断比率'!B72="","",'各会計、関係団体の財政状況及び健全化判断比率'!B72)</f>
        <v>愛媛県後期高齢者医療広域連合（後期高齢者医療特別会計）</v>
      </c>
      <c r="BZ38" s="426"/>
      <c r="CA38" s="426"/>
      <c r="CB38" s="426"/>
      <c r="CC38" s="426"/>
      <c r="CD38" s="426"/>
      <c r="CE38" s="426"/>
      <c r="CF38" s="426"/>
      <c r="CG38" s="426"/>
      <c r="CH38" s="426"/>
      <c r="CI38" s="426"/>
      <c r="CJ38" s="426"/>
      <c r="CK38" s="426"/>
      <c r="CL38" s="426"/>
      <c r="CM38" s="426"/>
      <c r="CN38" s="214"/>
      <c r="CO38" s="427">
        <f t="shared" si="3"/>
        <v>25</v>
      </c>
      <c r="CP38" s="427"/>
      <c r="CQ38" s="426" t="str">
        <f>IF('各会計、関係団体の財政状況及び健全化判断比率'!BS11="","",'各会計、関係団体の財政状況及び健全化判断比率'!BS11)</f>
        <v>ソラヤマいしづち</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2">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t="str">
        <f t="shared" si="2"/>
        <v/>
      </c>
      <c r="BX39" s="427"/>
      <c r="BY39" s="426" t="str">
        <f>IF('各会計、関係団体の財政状況及び健全化判断比率'!B73="","",'各会計、関係団体の財政状況及び健全化判断比率'!B73)</f>
        <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2">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t="str">
        <f t="shared" si="2"/>
        <v/>
      </c>
      <c r="BX40" s="427"/>
      <c r="BY40" s="426" t="str">
        <f>IF('各会計、関係団体の財政状況及び健全化判断比率'!B74="","",'各会計、関係団体の財政状況及び健全化判断比率'!B74)</f>
        <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2">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2">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2">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5">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2">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2">
      <c r="B46" s="186" t="s">
        <v>203</v>
      </c>
      <c r="C46" s="186"/>
      <c r="D46" s="186"/>
      <c r="E46" s="186" t="s">
        <v>204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2">
      <c r="B47" s="186"/>
      <c r="C47" s="186"/>
      <c r="D47" s="186"/>
      <c r="E47" s="186" t="s">
        <v>205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2">
      <c r="B48" s="186"/>
      <c r="C48" s="186"/>
      <c r="D48" s="186"/>
      <c r="E48" s="186" t="s">
        <v>206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2">
      <c r="E49" s="222" t="s">
        <v>207</v>
      </c>
    </row>
    <row r="50" spans="5:5" x14ac:dyDescent="0.2">
      <c r="E50" s="188" t="s">
        <v>208</v>
      </c>
    </row>
    <row r="51" spans="5:5" x14ac:dyDescent="0.2">
      <c r="E51" s="188" t="s">
        <v>209</v>
      </c>
    </row>
    <row r="52" spans="5:5" x14ac:dyDescent="0.2">
      <c r="E52" s="188" t="s">
        <v>210</v>
      </c>
    </row>
    <row r="53" spans="5:5" x14ac:dyDescent="0.2"/>
    <row r="54" spans="5:5" x14ac:dyDescent="0.2"/>
    <row r="55" spans="5:5" x14ac:dyDescent="0.2"/>
    <row r="56" spans="5:5" x14ac:dyDescent="0.2"/>
  </sheetData>
  <sheetProtection algorithmName="SHA-512" hashValue="ohpCGUz4lTAQyHB9YLLOVhtsJfORDfeHmy7hnafrSCX5cAqKmbYM9ySqq519498x87LUCO2qh8eVYHqafKX8wQ==" saltValue="Helo/MMCw6EqC4Sgt/CmH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election activeCell="AO42" sqref="AO42:BC42"/>
    </sheetView>
  </sheetViews>
  <sheetFormatPr defaultColWidth="0" defaultRowHeight="11.25" customHeight="1" zeroHeight="1" x14ac:dyDescent="0.2"/>
  <cols>
    <col min="1" max="95" width="1.6640625" style="226" customWidth="1"/>
    <col min="96" max="133" width="1.6640625" style="243" customWidth="1"/>
    <col min="134" max="143" width="1.6640625" style="226" customWidth="1"/>
    <col min="144" max="16384" width="0" style="226" hidden="1"/>
  </cols>
  <sheetData>
    <row r="1" spans="2:143" ht="22.5" customHeight="1" thickBot="1" x14ac:dyDescent="0.25">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211</v>
      </c>
      <c r="DI1" s="800"/>
      <c r="DJ1" s="800"/>
      <c r="DK1" s="800"/>
      <c r="DL1" s="800"/>
      <c r="DM1" s="800"/>
      <c r="DN1" s="801"/>
      <c r="DO1" s="226"/>
      <c r="DP1" s="799" t="s">
        <v>212</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2">
      <c r="B2" s="227" t="s">
        <v>213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2">
      <c r="B3" s="741" t="s">
        <v>214</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215</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216</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2">
      <c r="B4" s="741" t="s">
        <v>1</v>
      </c>
      <c r="C4" s="742"/>
      <c r="D4" s="742"/>
      <c r="E4" s="742"/>
      <c r="F4" s="742"/>
      <c r="G4" s="742"/>
      <c r="H4" s="742"/>
      <c r="I4" s="742"/>
      <c r="J4" s="742"/>
      <c r="K4" s="742"/>
      <c r="L4" s="742"/>
      <c r="M4" s="742"/>
      <c r="N4" s="742"/>
      <c r="O4" s="742"/>
      <c r="P4" s="742"/>
      <c r="Q4" s="743"/>
      <c r="R4" s="741" t="s">
        <v>217</v>
      </c>
      <c r="S4" s="742"/>
      <c r="T4" s="742"/>
      <c r="U4" s="742"/>
      <c r="V4" s="742"/>
      <c r="W4" s="742"/>
      <c r="X4" s="742"/>
      <c r="Y4" s="743"/>
      <c r="Z4" s="741" t="s">
        <v>218</v>
      </c>
      <c r="AA4" s="742"/>
      <c r="AB4" s="742"/>
      <c r="AC4" s="743"/>
      <c r="AD4" s="741" t="s">
        <v>219</v>
      </c>
      <c r="AE4" s="742"/>
      <c r="AF4" s="742"/>
      <c r="AG4" s="742"/>
      <c r="AH4" s="742"/>
      <c r="AI4" s="742"/>
      <c r="AJ4" s="742"/>
      <c r="AK4" s="743"/>
      <c r="AL4" s="741" t="s">
        <v>218</v>
      </c>
      <c r="AM4" s="742"/>
      <c r="AN4" s="742"/>
      <c r="AO4" s="743"/>
      <c r="AP4" s="802" t="s">
        <v>220</v>
      </c>
      <c r="AQ4" s="802"/>
      <c r="AR4" s="802"/>
      <c r="AS4" s="802"/>
      <c r="AT4" s="802"/>
      <c r="AU4" s="802"/>
      <c r="AV4" s="802"/>
      <c r="AW4" s="802"/>
      <c r="AX4" s="802"/>
      <c r="AY4" s="802"/>
      <c r="AZ4" s="802"/>
      <c r="BA4" s="802"/>
      <c r="BB4" s="802"/>
      <c r="BC4" s="802"/>
      <c r="BD4" s="802"/>
      <c r="BE4" s="802"/>
      <c r="BF4" s="802"/>
      <c r="BG4" s="802" t="s">
        <v>221</v>
      </c>
      <c r="BH4" s="802"/>
      <c r="BI4" s="802"/>
      <c r="BJ4" s="802"/>
      <c r="BK4" s="802"/>
      <c r="BL4" s="802"/>
      <c r="BM4" s="802"/>
      <c r="BN4" s="802"/>
      <c r="BO4" s="802" t="s">
        <v>218</v>
      </c>
      <c r="BP4" s="802"/>
      <c r="BQ4" s="802"/>
      <c r="BR4" s="802"/>
      <c r="BS4" s="802" t="s">
        <v>222</v>
      </c>
      <c r="BT4" s="802"/>
      <c r="BU4" s="802"/>
      <c r="BV4" s="802"/>
      <c r="BW4" s="802"/>
      <c r="BX4" s="802"/>
      <c r="BY4" s="802"/>
      <c r="BZ4" s="802"/>
      <c r="CA4" s="802"/>
      <c r="CB4" s="802"/>
      <c r="CD4" s="784" t="s">
        <v>223</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2">
      <c r="B5" s="746" t="s">
        <v>224</v>
      </c>
      <c r="C5" s="747"/>
      <c r="D5" s="747"/>
      <c r="E5" s="747"/>
      <c r="F5" s="747"/>
      <c r="G5" s="747"/>
      <c r="H5" s="747"/>
      <c r="I5" s="747"/>
      <c r="J5" s="747"/>
      <c r="K5" s="747"/>
      <c r="L5" s="747"/>
      <c r="M5" s="747"/>
      <c r="N5" s="747"/>
      <c r="O5" s="747"/>
      <c r="P5" s="747"/>
      <c r="Q5" s="748"/>
      <c r="R5" s="735">
        <v>15796170</v>
      </c>
      <c r="S5" s="736"/>
      <c r="T5" s="736"/>
      <c r="U5" s="736"/>
      <c r="V5" s="736"/>
      <c r="W5" s="736"/>
      <c r="X5" s="736"/>
      <c r="Y5" s="779"/>
      <c r="Z5" s="797">
        <v>25.6</v>
      </c>
      <c r="AA5" s="797"/>
      <c r="AB5" s="797"/>
      <c r="AC5" s="797"/>
      <c r="AD5" s="798">
        <v>15796170</v>
      </c>
      <c r="AE5" s="798"/>
      <c r="AF5" s="798"/>
      <c r="AG5" s="798"/>
      <c r="AH5" s="798"/>
      <c r="AI5" s="798"/>
      <c r="AJ5" s="798"/>
      <c r="AK5" s="798"/>
      <c r="AL5" s="780">
        <v>60</v>
      </c>
      <c r="AM5" s="751"/>
      <c r="AN5" s="751"/>
      <c r="AO5" s="781"/>
      <c r="AP5" s="746" t="s">
        <v>225</v>
      </c>
      <c r="AQ5" s="747"/>
      <c r="AR5" s="747"/>
      <c r="AS5" s="747"/>
      <c r="AT5" s="747"/>
      <c r="AU5" s="747"/>
      <c r="AV5" s="747"/>
      <c r="AW5" s="747"/>
      <c r="AX5" s="747"/>
      <c r="AY5" s="747"/>
      <c r="AZ5" s="747"/>
      <c r="BA5" s="747"/>
      <c r="BB5" s="747"/>
      <c r="BC5" s="747"/>
      <c r="BD5" s="747"/>
      <c r="BE5" s="747"/>
      <c r="BF5" s="748"/>
      <c r="BG5" s="680">
        <v>15792160</v>
      </c>
      <c r="BH5" s="681"/>
      <c r="BI5" s="681"/>
      <c r="BJ5" s="681"/>
      <c r="BK5" s="681"/>
      <c r="BL5" s="681"/>
      <c r="BM5" s="681"/>
      <c r="BN5" s="682"/>
      <c r="BO5" s="713">
        <v>100</v>
      </c>
      <c r="BP5" s="713"/>
      <c r="BQ5" s="713"/>
      <c r="BR5" s="713"/>
      <c r="BS5" s="714">
        <v>259459</v>
      </c>
      <c r="BT5" s="714"/>
      <c r="BU5" s="714"/>
      <c r="BV5" s="714"/>
      <c r="BW5" s="714"/>
      <c r="BX5" s="714"/>
      <c r="BY5" s="714"/>
      <c r="BZ5" s="714"/>
      <c r="CA5" s="714"/>
      <c r="CB5" s="777"/>
      <c r="CD5" s="784" t="s">
        <v>220</v>
      </c>
      <c r="CE5" s="785"/>
      <c r="CF5" s="785"/>
      <c r="CG5" s="785"/>
      <c r="CH5" s="785"/>
      <c r="CI5" s="785"/>
      <c r="CJ5" s="785"/>
      <c r="CK5" s="785"/>
      <c r="CL5" s="785"/>
      <c r="CM5" s="785"/>
      <c r="CN5" s="785"/>
      <c r="CO5" s="785"/>
      <c r="CP5" s="785"/>
      <c r="CQ5" s="786"/>
      <c r="CR5" s="784" t="s">
        <v>226</v>
      </c>
      <c r="CS5" s="785"/>
      <c r="CT5" s="785"/>
      <c r="CU5" s="785"/>
      <c r="CV5" s="785"/>
      <c r="CW5" s="785"/>
      <c r="CX5" s="785"/>
      <c r="CY5" s="786"/>
      <c r="CZ5" s="784" t="s">
        <v>218</v>
      </c>
      <c r="DA5" s="785"/>
      <c r="DB5" s="785"/>
      <c r="DC5" s="786"/>
      <c r="DD5" s="784" t="s">
        <v>227</v>
      </c>
      <c r="DE5" s="785"/>
      <c r="DF5" s="785"/>
      <c r="DG5" s="785"/>
      <c r="DH5" s="785"/>
      <c r="DI5" s="785"/>
      <c r="DJ5" s="785"/>
      <c r="DK5" s="785"/>
      <c r="DL5" s="785"/>
      <c r="DM5" s="785"/>
      <c r="DN5" s="785"/>
      <c r="DO5" s="785"/>
      <c r="DP5" s="786"/>
      <c r="DQ5" s="784" t="s">
        <v>228</v>
      </c>
      <c r="DR5" s="785"/>
      <c r="DS5" s="785"/>
      <c r="DT5" s="785"/>
      <c r="DU5" s="785"/>
      <c r="DV5" s="785"/>
      <c r="DW5" s="785"/>
      <c r="DX5" s="785"/>
      <c r="DY5" s="785"/>
      <c r="DZ5" s="785"/>
      <c r="EA5" s="785"/>
      <c r="EB5" s="785"/>
      <c r="EC5" s="786"/>
    </row>
    <row r="6" spans="2:143" ht="11.25" customHeight="1" x14ac:dyDescent="0.2">
      <c r="B6" s="677" t="s">
        <v>229</v>
      </c>
      <c r="C6" s="678"/>
      <c r="D6" s="678"/>
      <c r="E6" s="678"/>
      <c r="F6" s="678"/>
      <c r="G6" s="678"/>
      <c r="H6" s="678"/>
      <c r="I6" s="678"/>
      <c r="J6" s="678"/>
      <c r="K6" s="678"/>
      <c r="L6" s="678"/>
      <c r="M6" s="678"/>
      <c r="N6" s="678"/>
      <c r="O6" s="678"/>
      <c r="P6" s="678"/>
      <c r="Q6" s="679"/>
      <c r="R6" s="680">
        <v>420985</v>
      </c>
      <c r="S6" s="681"/>
      <c r="T6" s="681"/>
      <c r="U6" s="681"/>
      <c r="V6" s="681"/>
      <c r="W6" s="681"/>
      <c r="X6" s="681"/>
      <c r="Y6" s="682"/>
      <c r="Z6" s="713">
        <v>0.7</v>
      </c>
      <c r="AA6" s="713"/>
      <c r="AB6" s="713"/>
      <c r="AC6" s="713"/>
      <c r="AD6" s="714">
        <v>420985</v>
      </c>
      <c r="AE6" s="714"/>
      <c r="AF6" s="714"/>
      <c r="AG6" s="714"/>
      <c r="AH6" s="714"/>
      <c r="AI6" s="714"/>
      <c r="AJ6" s="714"/>
      <c r="AK6" s="714"/>
      <c r="AL6" s="683">
        <v>1.6</v>
      </c>
      <c r="AM6" s="684"/>
      <c r="AN6" s="684"/>
      <c r="AO6" s="715"/>
      <c r="AP6" s="677" t="s">
        <v>230</v>
      </c>
      <c r="AQ6" s="678"/>
      <c r="AR6" s="678"/>
      <c r="AS6" s="678"/>
      <c r="AT6" s="678"/>
      <c r="AU6" s="678"/>
      <c r="AV6" s="678"/>
      <c r="AW6" s="678"/>
      <c r="AX6" s="678"/>
      <c r="AY6" s="678"/>
      <c r="AZ6" s="678"/>
      <c r="BA6" s="678"/>
      <c r="BB6" s="678"/>
      <c r="BC6" s="678"/>
      <c r="BD6" s="678"/>
      <c r="BE6" s="678"/>
      <c r="BF6" s="679"/>
      <c r="BG6" s="680">
        <v>15792160</v>
      </c>
      <c r="BH6" s="681"/>
      <c r="BI6" s="681"/>
      <c r="BJ6" s="681"/>
      <c r="BK6" s="681"/>
      <c r="BL6" s="681"/>
      <c r="BM6" s="681"/>
      <c r="BN6" s="682"/>
      <c r="BO6" s="713">
        <v>100</v>
      </c>
      <c r="BP6" s="713"/>
      <c r="BQ6" s="713"/>
      <c r="BR6" s="713"/>
      <c r="BS6" s="714">
        <v>259459</v>
      </c>
      <c r="BT6" s="714"/>
      <c r="BU6" s="714"/>
      <c r="BV6" s="714"/>
      <c r="BW6" s="714"/>
      <c r="BX6" s="714"/>
      <c r="BY6" s="714"/>
      <c r="BZ6" s="714"/>
      <c r="CA6" s="714"/>
      <c r="CB6" s="777"/>
      <c r="CD6" s="738" t="s">
        <v>231</v>
      </c>
      <c r="CE6" s="739"/>
      <c r="CF6" s="739"/>
      <c r="CG6" s="739"/>
      <c r="CH6" s="739"/>
      <c r="CI6" s="739"/>
      <c r="CJ6" s="739"/>
      <c r="CK6" s="739"/>
      <c r="CL6" s="739"/>
      <c r="CM6" s="739"/>
      <c r="CN6" s="739"/>
      <c r="CO6" s="739"/>
      <c r="CP6" s="739"/>
      <c r="CQ6" s="740"/>
      <c r="CR6" s="680">
        <v>299617</v>
      </c>
      <c r="CS6" s="681"/>
      <c r="CT6" s="681"/>
      <c r="CU6" s="681"/>
      <c r="CV6" s="681"/>
      <c r="CW6" s="681"/>
      <c r="CX6" s="681"/>
      <c r="CY6" s="682"/>
      <c r="CZ6" s="780">
        <v>0.5</v>
      </c>
      <c r="DA6" s="751"/>
      <c r="DB6" s="751"/>
      <c r="DC6" s="783"/>
      <c r="DD6" s="686" t="s">
        <v>127</v>
      </c>
      <c r="DE6" s="681"/>
      <c r="DF6" s="681"/>
      <c r="DG6" s="681"/>
      <c r="DH6" s="681"/>
      <c r="DI6" s="681"/>
      <c r="DJ6" s="681"/>
      <c r="DK6" s="681"/>
      <c r="DL6" s="681"/>
      <c r="DM6" s="681"/>
      <c r="DN6" s="681"/>
      <c r="DO6" s="681"/>
      <c r="DP6" s="682"/>
      <c r="DQ6" s="686">
        <v>299617</v>
      </c>
      <c r="DR6" s="681"/>
      <c r="DS6" s="681"/>
      <c r="DT6" s="681"/>
      <c r="DU6" s="681"/>
      <c r="DV6" s="681"/>
      <c r="DW6" s="681"/>
      <c r="DX6" s="681"/>
      <c r="DY6" s="681"/>
      <c r="DZ6" s="681"/>
      <c r="EA6" s="681"/>
      <c r="EB6" s="681"/>
      <c r="EC6" s="727"/>
    </row>
    <row r="7" spans="2:143" ht="11.25" customHeight="1" x14ac:dyDescent="0.2">
      <c r="B7" s="677" t="s">
        <v>232</v>
      </c>
      <c r="C7" s="678"/>
      <c r="D7" s="678"/>
      <c r="E7" s="678"/>
      <c r="F7" s="678"/>
      <c r="G7" s="678"/>
      <c r="H7" s="678"/>
      <c r="I7" s="678"/>
      <c r="J7" s="678"/>
      <c r="K7" s="678"/>
      <c r="L7" s="678"/>
      <c r="M7" s="678"/>
      <c r="N7" s="678"/>
      <c r="O7" s="678"/>
      <c r="P7" s="678"/>
      <c r="Q7" s="679"/>
      <c r="R7" s="680">
        <v>17509</v>
      </c>
      <c r="S7" s="681"/>
      <c r="T7" s="681"/>
      <c r="U7" s="681"/>
      <c r="V7" s="681"/>
      <c r="W7" s="681"/>
      <c r="X7" s="681"/>
      <c r="Y7" s="682"/>
      <c r="Z7" s="713">
        <v>0</v>
      </c>
      <c r="AA7" s="713"/>
      <c r="AB7" s="713"/>
      <c r="AC7" s="713"/>
      <c r="AD7" s="714">
        <v>17509</v>
      </c>
      <c r="AE7" s="714"/>
      <c r="AF7" s="714"/>
      <c r="AG7" s="714"/>
      <c r="AH7" s="714"/>
      <c r="AI7" s="714"/>
      <c r="AJ7" s="714"/>
      <c r="AK7" s="714"/>
      <c r="AL7" s="683">
        <v>0.1</v>
      </c>
      <c r="AM7" s="684"/>
      <c r="AN7" s="684"/>
      <c r="AO7" s="715"/>
      <c r="AP7" s="677" t="s">
        <v>233</v>
      </c>
      <c r="AQ7" s="678"/>
      <c r="AR7" s="678"/>
      <c r="AS7" s="678"/>
      <c r="AT7" s="678"/>
      <c r="AU7" s="678"/>
      <c r="AV7" s="678"/>
      <c r="AW7" s="678"/>
      <c r="AX7" s="678"/>
      <c r="AY7" s="678"/>
      <c r="AZ7" s="678"/>
      <c r="BA7" s="678"/>
      <c r="BB7" s="678"/>
      <c r="BC7" s="678"/>
      <c r="BD7" s="678"/>
      <c r="BE7" s="678"/>
      <c r="BF7" s="679"/>
      <c r="BG7" s="680">
        <v>5810846</v>
      </c>
      <c r="BH7" s="681"/>
      <c r="BI7" s="681"/>
      <c r="BJ7" s="681"/>
      <c r="BK7" s="681"/>
      <c r="BL7" s="681"/>
      <c r="BM7" s="681"/>
      <c r="BN7" s="682"/>
      <c r="BO7" s="713">
        <v>36.799999999999997</v>
      </c>
      <c r="BP7" s="713"/>
      <c r="BQ7" s="713"/>
      <c r="BR7" s="713"/>
      <c r="BS7" s="714">
        <v>259459</v>
      </c>
      <c r="BT7" s="714"/>
      <c r="BU7" s="714"/>
      <c r="BV7" s="714"/>
      <c r="BW7" s="714"/>
      <c r="BX7" s="714"/>
      <c r="BY7" s="714"/>
      <c r="BZ7" s="714"/>
      <c r="CA7" s="714"/>
      <c r="CB7" s="777"/>
      <c r="CD7" s="719" t="s">
        <v>234</v>
      </c>
      <c r="CE7" s="720"/>
      <c r="CF7" s="720"/>
      <c r="CG7" s="720"/>
      <c r="CH7" s="720"/>
      <c r="CI7" s="720"/>
      <c r="CJ7" s="720"/>
      <c r="CK7" s="720"/>
      <c r="CL7" s="720"/>
      <c r="CM7" s="720"/>
      <c r="CN7" s="720"/>
      <c r="CO7" s="720"/>
      <c r="CP7" s="720"/>
      <c r="CQ7" s="721"/>
      <c r="CR7" s="680">
        <v>16704639</v>
      </c>
      <c r="CS7" s="681"/>
      <c r="CT7" s="681"/>
      <c r="CU7" s="681"/>
      <c r="CV7" s="681"/>
      <c r="CW7" s="681"/>
      <c r="CX7" s="681"/>
      <c r="CY7" s="682"/>
      <c r="CZ7" s="713">
        <v>28.6</v>
      </c>
      <c r="DA7" s="713"/>
      <c r="DB7" s="713"/>
      <c r="DC7" s="713"/>
      <c r="DD7" s="686">
        <v>41345</v>
      </c>
      <c r="DE7" s="681"/>
      <c r="DF7" s="681"/>
      <c r="DG7" s="681"/>
      <c r="DH7" s="681"/>
      <c r="DI7" s="681"/>
      <c r="DJ7" s="681"/>
      <c r="DK7" s="681"/>
      <c r="DL7" s="681"/>
      <c r="DM7" s="681"/>
      <c r="DN7" s="681"/>
      <c r="DO7" s="681"/>
      <c r="DP7" s="682"/>
      <c r="DQ7" s="686">
        <v>5398364</v>
      </c>
      <c r="DR7" s="681"/>
      <c r="DS7" s="681"/>
      <c r="DT7" s="681"/>
      <c r="DU7" s="681"/>
      <c r="DV7" s="681"/>
      <c r="DW7" s="681"/>
      <c r="DX7" s="681"/>
      <c r="DY7" s="681"/>
      <c r="DZ7" s="681"/>
      <c r="EA7" s="681"/>
      <c r="EB7" s="681"/>
      <c r="EC7" s="727"/>
    </row>
    <row r="8" spans="2:143" ht="11.25" customHeight="1" x14ac:dyDescent="0.2">
      <c r="B8" s="677" t="s">
        <v>235</v>
      </c>
      <c r="C8" s="678"/>
      <c r="D8" s="678"/>
      <c r="E8" s="678"/>
      <c r="F8" s="678"/>
      <c r="G8" s="678"/>
      <c r="H8" s="678"/>
      <c r="I8" s="678"/>
      <c r="J8" s="678"/>
      <c r="K8" s="678"/>
      <c r="L8" s="678"/>
      <c r="M8" s="678"/>
      <c r="N8" s="678"/>
      <c r="O8" s="678"/>
      <c r="P8" s="678"/>
      <c r="Q8" s="679"/>
      <c r="R8" s="680">
        <v>45903</v>
      </c>
      <c r="S8" s="681"/>
      <c r="T8" s="681"/>
      <c r="U8" s="681"/>
      <c r="V8" s="681"/>
      <c r="W8" s="681"/>
      <c r="X8" s="681"/>
      <c r="Y8" s="682"/>
      <c r="Z8" s="713">
        <v>0.1</v>
      </c>
      <c r="AA8" s="713"/>
      <c r="AB8" s="713"/>
      <c r="AC8" s="713"/>
      <c r="AD8" s="714">
        <v>45903</v>
      </c>
      <c r="AE8" s="714"/>
      <c r="AF8" s="714"/>
      <c r="AG8" s="714"/>
      <c r="AH8" s="714"/>
      <c r="AI8" s="714"/>
      <c r="AJ8" s="714"/>
      <c r="AK8" s="714"/>
      <c r="AL8" s="683">
        <v>0.2</v>
      </c>
      <c r="AM8" s="684"/>
      <c r="AN8" s="684"/>
      <c r="AO8" s="715"/>
      <c r="AP8" s="677" t="s">
        <v>236</v>
      </c>
      <c r="AQ8" s="678"/>
      <c r="AR8" s="678"/>
      <c r="AS8" s="678"/>
      <c r="AT8" s="678"/>
      <c r="AU8" s="678"/>
      <c r="AV8" s="678"/>
      <c r="AW8" s="678"/>
      <c r="AX8" s="678"/>
      <c r="AY8" s="678"/>
      <c r="AZ8" s="678"/>
      <c r="BA8" s="678"/>
      <c r="BB8" s="678"/>
      <c r="BC8" s="678"/>
      <c r="BD8" s="678"/>
      <c r="BE8" s="678"/>
      <c r="BF8" s="679"/>
      <c r="BG8" s="680">
        <v>181027</v>
      </c>
      <c r="BH8" s="681"/>
      <c r="BI8" s="681"/>
      <c r="BJ8" s="681"/>
      <c r="BK8" s="681"/>
      <c r="BL8" s="681"/>
      <c r="BM8" s="681"/>
      <c r="BN8" s="682"/>
      <c r="BO8" s="713">
        <v>1.1000000000000001</v>
      </c>
      <c r="BP8" s="713"/>
      <c r="BQ8" s="713"/>
      <c r="BR8" s="713"/>
      <c r="BS8" s="686" t="s">
        <v>237</v>
      </c>
      <c r="BT8" s="681"/>
      <c r="BU8" s="681"/>
      <c r="BV8" s="681"/>
      <c r="BW8" s="681"/>
      <c r="BX8" s="681"/>
      <c r="BY8" s="681"/>
      <c r="BZ8" s="681"/>
      <c r="CA8" s="681"/>
      <c r="CB8" s="727"/>
      <c r="CD8" s="719" t="s">
        <v>238</v>
      </c>
      <c r="CE8" s="720"/>
      <c r="CF8" s="720"/>
      <c r="CG8" s="720"/>
      <c r="CH8" s="720"/>
      <c r="CI8" s="720"/>
      <c r="CJ8" s="720"/>
      <c r="CK8" s="720"/>
      <c r="CL8" s="720"/>
      <c r="CM8" s="720"/>
      <c r="CN8" s="720"/>
      <c r="CO8" s="720"/>
      <c r="CP8" s="720"/>
      <c r="CQ8" s="721"/>
      <c r="CR8" s="680">
        <v>17828733</v>
      </c>
      <c r="CS8" s="681"/>
      <c r="CT8" s="681"/>
      <c r="CU8" s="681"/>
      <c r="CV8" s="681"/>
      <c r="CW8" s="681"/>
      <c r="CX8" s="681"/>
      <c r="CY8" s="682"/>
      <c r="CZ8" s="713">
        <v>30.5</v>
      </c>
      <c r="DA8" s="713"/>
      <c r="DB8" s="713"/>
      <c r="DC8" s="713"/>
      <c r="DD8" s="686">
        <v>164506</v>
      </c>
      <c r="DE8" s="681"/>
      <c r="DF8" s="681"/>
      <c r="DG8" s="681"/>
      <c r="DH8" s="681"/>
      <c r="DI8" s="681"/>
      <c r="DJ8" s="681"/>
      <c r="DK8" s="681"/>
      <c r="DL8" s="681"/>
      <c r="DM8" s="681"/>
      <c r="DN8" s="681"/>
      <c r="DO8" s="681"/>
      <c r="DP8" s="682"/>
      <c r="DQ8" s="686">
        <v>8824000</v>
      </c>
      <c r="DR8" s="681"/>
      <c r="DS8" s="681"/>
      <c r="DT8" s="681"/>
      <c r="DU8" s="681"/>
      <c r="DV8" s="681"/>
      <c r="DW8" s="681"/>
      <c r="DX8" s="681"/>
      <c r="DY8" s="681"/>
      <c r="DZ8" s="681"/>
      <c r="EA8" s="681"/>
      <c r="EB8" s="681"/>
      <c r="EC8" s="727"/>
    </row>
    <row r="9" spans="2:143" ht="11.25" customHeight="1" x14ac:dyDescent="0.2">
      <c r="B9" s="677" t="s">
        <v>239</v>
      </c>
      <c r="C9" s="678"/>
      <c r="D9" s="678"/>
      <c r="E9" s="678"/>
      <c r="F9" s="678"/>
      <c r="G9" s="678"/>
      <c r="H9" s="678"/>
      <c r="I9" s="678"/>
      <c r="J9" s="678"/>
      <c r="K9" s="678"/>
      <c r="L9" s="678"/>
      <c r="M9" s="678"/>
      <c r="N9" s="678"/>
      <c r="O9" s="678"/>
      <c r="P9" s="678"/>
      <c r="Q9" s="679"/>
      <c r="R9" s="680">
        <v>62114</v>
      </c>
      <c r="S9" s="681"/>
      <c r="T9" s="681"/>
      <c r="U9" s="681"/>
      <c r="V9" s="681"/>
      <c r="W9" s="681"/>
      <c r="X9" s="681"/>
      <c r="Y9" s="682"/>
      <c r="Z9" s="713">
        <v>0.1</v>
      </c>
      <c r="AA9" s="713"/>
      <c r="AB9" s="713"/>
      <c r="AC9" s="713"/>
      <c r="AD9" s="714">
        <v>62114</v>
      </c>
      <c r="AE9" s="714"/>
      <c r="AF9" s="714"/>
      <c r="AG9" s="714"/>
      <c r="AH9" s="714"/>
      <c r="AI9" s="714"/>
      <c r="AJ9" s="714"/>
      <c r="AK9" s="714"/>
      <c r="AL9" s="683">
        <v>0.2</v>
      </c>
      <c r="AM9" s="684"/>
      <c r="AN9" s="684"/>
      <c r="AO9" s="715"/>
      <c r="AP9" s="677" t="s">
        <v>240</v>
      </c>
      <c r="AQ9" s="678"/>
      <c r="AR9" s="678"/>
      <c r="AS9" s="678"/>
      <c r="AT9" s="678"/>
      <c r="AU9" s="678"/>
      <c r="AV9" s="678"/>
      <c r="AW9" s="678"/>
      <c r="AX9" s="678"/>
      <c r="AY9" s="678"/>
      <c r="AZ9" s="678"/>
      <c r="BA9" s="678"/>
      <c r="BB9" s="678"/>
      <c r="BC9" s="678"/>
      <c r="BD9" s="678"/>
      <c r="BE9" s="678"/>
      <c r="BF9" s="679"/>
      <c r="BG9" s="680">
        <v>4434160</v>
      </c>
      <c r="BH9" s="681"/>
      <c r="BI9" s="681"/>
      <c r="BJ9" s="681"/>
      <c r="BK9" s="681"/>
      <c r="BL9" s="681"/>
      <c r="BM9" s="681"/>
      <c r="BN9" s="682"/>
      <c r="BO9" s="713">
        <v>28.1</v>
      </c>
      <c r="BP9" s="713"/>
      <c r="BQ9" s="713"/>
      <c r="BR9" s="713"/>
      <c r="BS9" s="686" t="s">
        <v>237</v>
      </c>
      <c r="BT9" s="681"/>
      <c r="BU9" s="681"/>
      <c r="BV9" s="681"/>
      <c r="BW9" s="681"/>
      <c r="BX9" s="681"/>
      <c r="BY9" s="681"/>
      <c r="BZ9" s="681"/>
      <c r="CA9" s="681"/>
      <c r="CB9" s="727"/>
      <c r="CD9" s="719" t="s">
        <v>241</v>
      </c>
      <c r="CE9" s="720"/>
      <c r="CF9" s="720"/>
      <c r="CG9" s="720"/>
      <c r="CH9" s="720"/>
      <c r="CI9" s="720"/>
      <c r="CJ9" s="720"/>
      <c r="CK9" s="720"/>
      <c r="CL9" s="720"/>
      <c r="CM9" s="720"/>
      <c r="CN9" s="720"/>
      <c r="CO9" s="720"/>
      <c r="CP9" s="720"/>
      <c r="CQ9" s="721"/>
      <c r="CR9" s="680">
        <v>3106073</v>
      </c>
      <c r="CS9" s="681"/>
      <c r="CT9" s="681"/>
      <c r="CU9" s="681"/>
      <c r="CV9" s="681"/>
      <c r="CW9" s="681"/>
      <c r="CX9" s="681"/>
      <c r="CY9" s="682"/>
      <c r="CZ9" s="713">
        <v>5.3</v>
      </c>
      <c r="DA9" s="713"/>
      <c r="DB9" s="713"/>
      <c r="DC9" s="713"/>
      <c r="DD9" s="686">
        <v>479578</v>
      </c>
      <c r="DE9" s="681"/>
      <c r="DF9" s="681"/>
      <c r="DG9" s="681"/>
      <c r="DH9" s="681"/>
      <c r="DI9" s="681"/>
      <c r="DJ9" s="681"/>
      <c r="DK9" s="681"/>
      <c r="DL9" s="681"/>
      <c r="DM9" s="681"/>
      <c r="DN9" s="681"/>
      <c r="DO9" s="681"/>
      <c r="DP9" s="682"/>
      <c r="DQ9" s="686">
        <v>2720768</v>
      </c>
      <c r="DR9" s="681"/>
      <c r="DS9" s="681"/>
      <c r="DT9" s="681"/>
      <c r="DU9" s="681"/>
      <c r="DV9" s="681"/>
      <c r="DW9" s="681"/>
      <c r="DX9" s="681"/>
      <c r="DY9" s="681"/>
      <c r="DZ9" s="681"/>
      <c r="EA9" s="681"/>
      <c r="EB9" s="681"/>
      <c r="EC9" s="727"/>
    </row>
    <row r="10" spans="2:143" ht="11.25" customHeight="1" x14ac:dyDescent="0.2">
      <c r="B10" s="677" t="s">
        <v>242</v>
      </c>
      <c r="C10" s="678"/>
      <c r="D10" s="678"/>
      <c r="E10" s="678"/>
      <c r="F10" s="678"/>
      <c r="G10" s="678"/>
      <c r="H10" s="678"/>
      <c r="I10" s="678"/>
      <c r="J10" s="678"/>
      <c r="K10" s="678"/>
      <c r="L10" s="678"/>
      <c r="M10" s="678"/>
      <c r="N10" s="678"/>
      <c r="O10" s="678"/>
      <c r="P10" s="678"/>
      <c r="Q10" s="679"/>
      <c r="R10" s="680" t="s">
        <v>127</v>
      </c>
      <c r="S10" s="681"/>
      <c r="T10" s="681"/>
      <c r="U10" s="681"/>
      <c r="V10" s="681"/>
      <c r="W10" s="681"/>
      <c r="X10" s="681"/>
      <c r="Y10" s="682"/>
      <c r="Z10" s="713" t="s">
        <v>237</v>
      </c>
      <c r="AA10" s="713"/>
      <c r="AB10" s="713"/>
      <c r="AC10" s="713"/>
      <c r="AD10" s="714" t="s">
        <v>237</v>
      </c>
      <c r="AE10" s="714"/>
      <c r="AF10" s="714"/>
      <c r="AG10" s="714"/>
      <c r="AH10" s="714"/>
      <c r="AI10" s="714"/>
      <c r="AJ10" s="714"/>
      <c r="AK10" s="714"/>
      <c r="AL10" s="683" t="s">
        <v>237</v>
      </c>
      <c r="AM10" s="684"/>
      <c r="AN10" s="684"/>
      <c r="AO10" s="715"/>
      <c r="AP10" s="677" t="s">
        <v>243</v>
      </c>
      <c r="AQ10" s="678"/>
      <c r="AR10" s="678"/>
      <c r="AS10" s="678"/>
      <c r="AT10" s="678"/>
      <c r="AU10" s="678"/>
      <c r="AV10" s="678"/>
      <c r="AW10" s="678"/>
      <c r="AX10" s="678"/>
      <c r="AY10" s="678"/>
      <c r="AZ10" s="678"/>
      <c r="BA10" s="678"/>
      <c r="BB10" s="678"/>
      <c r="BC10" s="678"/>
      <c r="BD10" s="678"/>
      <c r="BE10" s="678"/>
      <c r="BF10" s="679"/>
      <c r="BG10" s="680">
        <v>287118</v>
      </c>
      <c r="BH10" s="681"/>
      <c r="BI10" s="681"/>
      <c r="BJ10" s="681"/>
      <c r="BK10" s="681"/>
      <c r="BL10" s="681"/>
      <c r="BM10" s="681"/>
      <c r="BN10" s="682"/>
      <c r="BO10" s="713">
        <v>1.8</v>
      </c>
      <c r="BP10" s="713"/>
      <c r="BQ10" s="713"/>
      <c r="BR10" s="713"/>
      <c r="BS10" s="686" t="s">
        <v>237</v>
      </c>
      <c r="BT10" s="681"/>
      <c r="BU10" s="681"/>
      <c r="BV10" s="681"/>
      <c r="BW10" s="681"/>
      <c r="BX10" s="681"/>
      <c r="BY10" s="681"/>
      <c r="BZ10" s="681"/>
      <c r="CA10" s="681"/>
      <c r="CB10" s="727"/>
      <c r="CD10" s="719" t="s">
        <v>244</v>
      </c>
      <c r="CE10" s="720"/>
      <c r="CF10" s="720"/>
      <c r="CG10" s="720"/>
      <c r="CH10" s="720"/>
      <c r="CI10" s="720"/>
      <c r="CJ10" s="720"/>
      <c r="CK10" s="720"/>
      <c r="CL10" s="720"/>
      <c r="CM10" s="720"/>
      <c r="CN10" s="720"/>
      <c r="CO10" s="720"/>
      <c r="CP10" s="720"/>
      <c r="CQ10" s="721"/>
      <c r="CR10" s="680">
        <v>241422</v>
      </c>
      <c r="CS10" s="681"/>
      <c r="CT10" s="681"/>
      <c r="CU10" s="681"/>
      <c r="CV10" s="681"/>
      <c r="CW10" s="681"/>
      <c r="CX10" s="681"/>
      <c r="CY10" s="682"/>
      <c r="CZ10" s="713">
        <v>0.4</v>
      </c>
      <c r="DA10" s="713"/>
      <c r="DB10" s="713"/>
      <c r="DC10" s="713"/>
      <c r="DD10" s="686" t="s">
        <v>237</v>
      </c>
      <c r="DE10" s="681"/>
      <c r="DF10" s="681"/>
      <c r="DG10" s="681"/>
      <c r="DH10" s="681"/>
      <c r="DI10" s="681"/>
      <c r="DJ10" s="681"/>
      <c r="DK10" s="681"/>
      <c r="DL10" s="681"/>
      <c r="DM10" s="681"/>
      <c r="DN10" s="681"/>
      <c r="DO10" s="681"/>
      <c r="DP10" s="682"/>
      <c r="DQ10" s="686">
        <v>26961</v>
      </c>
      <c r="DR10" s="681"/>
      <c r="DS10" s="681"/>
      <c r="DT10" s="681"/>
      <c r="DU10" s="681"/>
      <c r="DV10" s="681"/>
      <c r="DW10" s="681"/>
      <c r="DX10" s="681"/>
      <c r="DY10" s="681"/>
      <c r="DZ10" s="681"/>
      <c r="EA10" s="681"/>
      <c r="EB10" s="681"/>
      <c r="EC10" s="727"/>
    </row>
    <row r="11" spans="2:143" ht="11.25" customHeight="1" x14ac:dyDescent="0.2">
      <c r="B11" s="677" t="s">
        <v>245</v>
      </c>
      <c r="C11" s="678"/>
      <c r="D11" s="678"/>
      <c r="E11" s="678"/>
      <c r="F11" s="678"/>
      <c r="G11" s="678"/>
      <c r="H11" s="678"/>
      <c r="I11" s="678"/>
      <c r="J11" s="678"/>
      <c r="K11" s="678"/>
      <c r="L11" s="678"/>
      <c r="M11" s="678"/>
      <c r="N11" s="678"/>
      <c r="O11" s="678"/>
      <c r="P11" s="678"/>
      <c r="Q11" s="679"/>
      <c r="R11" s="680">
        <v>2269045</v>
      </c>
      <c r="S11" s="681"/>
      <c r="T11" s="681"/>
      <c r="U11" s="681"/>
      <c r="V11" s="681"/>
      <c r="W11" s="681"/>
      <c r="X11" s="681"/>
      <c r="Y11" s="682"/>
      <c r="Z11" s="683">
        <v>3.7</v>
      </c>
      <c r="AA11" s="684"/>
      <c r="AB11" s="684"/>
      <c r="AC11" s="685"/>
      <c r="AD11" s="686">
        <v>2269045</v>
      </c>
      <c r="AE11" s="681"/>
      <c r="AF11" s="681"/>
      <c r="AG11" s="681"/>
      <c r="AH11" s="681"/>
      <c r="AI11" s="681"/>
      <c r="AJ11" s="681"/>
      <c r="AK11" s="682"/>
      <c r="AL11" s="683">
        <v>8.6</v>
      </c>
      <c r="AM11" s="684"/>
      <c r="AN11" s="684"/>
      <c r="AO11" s="715"/>
      <c r="AP11" s="677" t="s">
        <v>246</v>
      </c>
      <c r="AQ11" s="678"/>
      <c r="AR11" s="678"/>
      <c r="AS11" s="678"/>
      <c r="AT11" s="678"/>
      <c r="AU11" s="678"/>
      <c r="AV11" s="678"/>
      <c r="AW11" s="678"/>
      <c r="AX11" s="678"/>
      <c r="AY11" s="678"/>
      <c r="AZ11" s="678"/>
      <c r="BA11" s="678"/>
      <c r="BB11" s="678"/>
      <c r="BC11" s="678"/>
      <c r="BD11" s="678"/>
      <c r="BE11" s="678"/>
      <c r="BF11" s="679"/>
      <c r="BG11" s="680">
        <v>908541</v>
      </c>
      <c r="BH11" s="681"/>
      <c r="BI11" s="681"/>
      <c r="BJ11" s="681"/>
      <c r="BK11" s="681"/>
      <c r="BL11" s="681"/>
      <c r="BM11" s="681"/>
      <c r="BN11" s="682"/>
      <c r="BO11" s="713">
        <v>5.8</v>
      </c>
      <c r="BP11" s="713"/>
      <c r="BQ11" s="713"/>
      <c r="BR11" s="713"/>
      <c r="BS11" s="686">
        <v>259459</v>
      </c>
      <c r="BT11" s="681"/>
      <c r="BU11" s="681"/>
      <c r="BV11" s="681"/>
      <c r="BW11" s="681"/>
      <c r="BX11" s="681"/>
      <c r="BY11" s="681"/>
      <c r="BZ11" s="681"/>
      <c r="CA11" s="681"/>
      <c r="CB11" s="727"/>
      <c r="CD11" s="719" t="s">
        <v>247</v>
      </c>
      <c r="CE11" s="720"/>
      <c r="CF11" s="720"/>
      <c r="CG11" s="720"/>
      <c r="CH11" s="720"/>
      <c r="CI11" s="720"/>
      <c r="CJ11" s="720"/>
      <c r="CK11" s="720"/>
      <c r="CL11" s="720"/>
      <c r="CM11" s="720"/>
      <c r="CN11" s="720"/>
      <c r="CO11" s="720"/>
      <c r="CP11" s="720"/>
      <c r="CQ11" s="721"/>
      <c r="CR11" s="680">
        <v>1621483</v>
      </c>
      <c r="CS11" s="681"/>
      <c r="CT11" s="681"/>
      <c r="CU11" s="681"/>
      <c r="CV11" s="681"/>
      <c r="CW11" s="681"/>
      <c r="CX11" s="681"/>
      <c r="CY11" s="682"/>
      <c r="CZ11" s="713">
        <v>2.8</v>
      </c>
      <c r="DA11" s="713"/>
      <c r="DB11" s="713"/>
      <c r="DC11" s="713"/>
      <c r="DD11" s="686">
        <v>625551</v>
      </c>
      <c r="DE11" s="681"/>
      <c r="DF11" s="681"/>
      <c r="DG11" s="681"/>
      <c r="DH11" s="681"/>
      <c r="DI11" s="681"/>
      <c r="DJ11" s="681"/>
      <c r="DK11" s="681"/>
      <c r="DL11" s="681"/>
      <c r="DM11" s="681"/>
      <c r="DN11" s="681"/>
      <c r="DO11" s="681"/>
      <c r="DP11" s="682"/>
      <c r="DQ11" s="686">
        <v>858891</v>
      </c>
      <c r="DR11" s="681"/>
      <c r="DS11" s="681"/>
      <c r="DT11" s="681"/>
      <c r="DU11" s="681"/>
      <c r="DV11" s="681"/>
      <c r="DW11" s="681"/>
      <c r="DX11" s="681"/>
      <c r="DY11" s="681"/>
      <c r="DZ11" s="681"/>
      <c r="EA11" s="681"/>
      <c r="EB11" s="681"/>
      <c r="EC11" s="727"/>
    </row>
    <row r="12" spans="2:143" ht="11.25" customHeight="1" x14ac:dyDescent="0.2">
      <c r="B12" s="677" t="s">
        <v>248</v>
      </c>
      <c r="C12" s="678"/>
      <c r="D12" s="678"/>
      <c r="E12" s="678"/>
      <c r="F12" s="678"/>
      <c r="G12" s="678"/>
      <c r="H12" s="678"/>
      <c r="I12" s="678"/>
      <c r="J12" s="678"/>
      <c r="K12" s="678"/>
      <c r="L12" s="678"/>
      <c r="M12" s="678"/>
      <c r="N12" s="678"/>
      <c r="O12" s="678"/>
      <c r="P12" s="678"/>
      <c r="Q12" s="679"/>
      <c r="R12" s="680">
        <v>1995</v>
      </c>
      <c r="S12" s="681"/>
      <c r="T12" s="681"/>
      <c r="U12" s="681"/>
      <c r="V12" s="681"/>
      <c r="W12" s="681"/>
      <c r="X12" s="681"/>
      <c r="Y12" s="682"/>
      <c r="Z12" s="713">
        <v>0</v>
      </c>
      <c r="AA12" s="713"/>
      <c r="AB12" s="713"/>
      <c r="AC12" s="713"/>
      <c r="AD12" s="714">
        <v>1995</v>
      </c>
      <c r="AE12" s="714"/>
      <c r="AF12" s="714"/>
      <c r="AG12" s="714"/>
      <c r="AH12" s="714"/>
      <c r="AI12" s="714"/>
      <c r="AJ12" s="714"/>
      <c r="AK12" s="714"/>
      <c r="AL12" s="683">
        <v>0</v>
      </c>
      <c r="AM12" s="684"/>
      <c r="AN12" s="684"/>
      <c r="AO12" s="715"/>
      <c r="AP12" s="677" t="s">
        <v>249</v>
      </c>
      <c r="AQ12" s="678"/>
      <c r="AR12" s="678"/>
      <c r="AS12" s="678"/>
      <c r="AT12" s="678"/>
      <c r="AU12" s="678"/>
      <c r="AV12" s="678"/>
      <c r="AW12" s="678"/>
      <c r="AX12" s="678"/>
      <c r="AY12" s="678"/>
      <c r="AZ12" s="678"/>
      <c r="BA12" s="678"/>
      <c r="BB12" s="678"/>
      <c r="BC12" s="678"/>
      <c r="BD12" s="678"/>
      <c r="BE12" s="678"/>
      <c r="BF12" s="679"/>
      <c r="BG12" s="680">
        <v>8821501</v>
      </c>
      <c r="BH12" s="681"/>
      <c r="BI12" s="681"/>
      <c r="BJ12" s="681"/>
      <c r="BK12" s="681"/>
      <c r="BL12" s="681"/>
      <c r="BM12" s="681"/>
      <c r="BN12" s="682"/>
      <c r="BO12" s="713">
        <v>55.8</v>
      </c>
      <c r="BP12" s="713"/>
      <c r="BQ12" s="713"/>
      <c r="BR12" s="713"/>
      <c r="BS12" s="686" t="s">
        <v>237</v>
      </c>
      <c r="BT12" s="681"/>
      <c r="BU12" s="681"/>
      <c r="BV12" s="681"/>
      <c r="BW12" s="681"/>
      <c r="BX12" s="681"/>
      <c r="BY12" s="681"/>
      <c r="BZ12" s="681"/>
      <c r="CA12" s="681"/>
      <c r="CB12" s="727"/>
      <c r="CD12" s="719" t="s">
        <v>250</v>
      </c>
      <c r="CE12" s="720"/>
      <c r="CF12" s="720"/>
      <c r="CG12" s="720"/>
      <c r="CH12" s="720"/>
      <c r="CI12" s="720"/>
      <c r="CJ12" s="720"/>
      <c r="CK12" s="720"/>
      <c r="CL12" s="720"/>
      <c r="CM12" s="720"/>
      <c r="CN12" s="720"/>
      <c r="CO12" s="720"/>
      <c r="CP12" s="720"/>
      <c r="CQ12" s="721"/>
      <c r="CR12" s="680">
        <v>2165192</v>
      </c>
      <c r="CS12" s="681"/>
      <c r="CT12" s="681"/>
      <c r="CU12" s="681"/>
      <c r="CV12" s="681"/>
      <c r="CW12" s="681"/>
      <c r="CX12" s="681"/>
      <c r="CY12" s="682"/>
      <c r="CZ12" s="713">
        <v>3.7</v>
      </c>
      <c r="DA12" s="713"/>
      <c r="DB12" s="713"/>
      <c r="DC12" s="713"/>
      <c r="DD12" s="686" t="s">
        <v>127</v>
      </c>
      <c r="DE12" s="681"/>
      <c r="DF12" s="681"/>
      <c r="DG12" s="681"/>
      <c r="DH12" s="681"/>
      <c r="DI12" s="681"/>
      <c r="DJ12" s="681"/>
      <c r="DK12" s="681"/>
      <c r="DL12" s="681"/>
      <c r="DM12" s="681"/>
      <c r="DN12" s="681"/>
      <c r="DO12" s="681"/>
      <c r="DP12" s="682"/>
      <c r="DQ12" s="686">
        <v>1658733</v>
      </c>
      <c r="DR12" s="681"/>
      <c r="DS12" s="681"/>
      <c r="DT12" s="681"/>
      <c r="DU12" s="681"/>
      <c r="DV12" s="681"/>
      <c r="DW12" s="681"/>
      <c r="DX12" s="681"/>
      <c r="DY12" s="681"/>
      <c r="DZ12" s="681"/>
      <c r="EA12" s="681"/>
      <c r="EB12" s="681"/>
      <c r="EC12" s="727"/>
    </row>
    <row r="13" spans="2:143" ht="11.25" customHeight="1" x14ac:dyDescent="0.2">
      <c r="B13" s="677" t="s">
        <v>251</v>
      </c>
      <c r="C13" s="678"/>
      <c r="D13" s="678"/>
      <c r="E13" s="678"/>
      <c r="F13" s="678"/>
      <c r="G13" s="678"/>
      <c r="H13" s="678"/>
      <c r="I13" s="678"/>
      <c r="J13" s="678"/>
      <c r="K13" s="678"/>
      <c r="L13" s="678"/>
      <c r="M13" s="678"/>
      <c r="N13" s="678"/>
      <c r="O13" s="678"/>
      <c r="P13" s="678"/>
      <c r="Q13" s="679"/>
      <c r="R13" s="680" t="s">
        <v>127</v>
      </c>
      <c r="S13" s="681"/>
      <c r="T13" s="681"/>
      <c r="U13" s="681"/>
      <c r="V13" s="681"/>
      <c r="W13" s="681"/>
      <c r="X13" s="681"/>
      <c r="Y13" s="682"/>
      <c r="Z13" s="713" t="s">
        <v>237</v>
      </c>
      <c r="AA13" s="713"/>
      <c r="AB13" s="713"/>
      <c r="AC13" s="713"/>
      <c r="AD13" s="714" t="s">
        <v>127</v>
      </c>
      <c r="AE13" s="714"/>
      <c r="AF13" s="714"/>
      <c r="AG13" s="714"/>
      <c r="AH13" s="714"/>
      <c r="AI13" s="714"/>
      <c r="AJ13" s="714"/>
      <c r="AK13" s="714"/>
      <c r="AL13" s="683" t="s">
        <v>127</v>
      </c>
      <c r="AM13" s="684"/>
      <c r="AN13" s="684"/>
      <c r="AO13" s="715"/>
      <c r="AP13" s="677" t="s">
        <v>252</v>
      </c>
      <c r="AQ13" s="678"/>
      <c r="AR13" s="678"/>
      <c r="AS13" s="678"/>
      <c r="AT13" s="678"/>
      <c r="AU13" s="678"/>
      <c r="AV13" s="678"/>
      <c r="AW13" s="678"/>
      <c r="AX13" s="678"/>
      <c r="AY13" s="678"/>
      <c r="AZ13" s="678"/>
      <c r="BA13" s="678"/>
      <c r="BB13" s="678"/>
      <c r="BC13" s="678"/>
      <c r="BD13" s="678"/>
      <c r="BE13" s="678"/>
      <c r="BF13" s="679"/>
      <c r="BG13" s="680">
        <v>8792223</v>
      </c>
      <c r="BH13" s="681"/>
      <c r="BI13" s="681"/>
      <c r="BJ13" s="681"/>
      <c r="BK13" s="681"/>
      <c r="BL13" s="681"/>
      <c r="BM13" s="681"/>
      <c r="BN13" s="682"/>
      <c r="BO13" s="713">
        <v>55.7</v>
      </c>
      <c r="BP13" s="713"/>
      <c r="BQ13" s="713"/>
      <c r="BR13" s="713"/>
      <c r="BS13" s="686" t="s">
        <v>237</v>
      </c>
      <c r="BT13" s="681"/>
      <c r="BU13" s="681"/>
      <c r="BV13" s="681"/>
      <c r="BW13" s="681"/>
      <c r="BX13" s="681"/>
      <c r="BY13" s="681"/>
      <c r="BZ13" s="681"/>
      <c r="CA13" s="681"/>
      <c r="CB13" s="727"/>
      <c r="CD13" s="719" t="s">
        <v>253</v>
      </c>
      <c r="CE13" s="720"/>
      <c r="CF13" s="720"/>
      <c r="CG13" s="720"/>
      <c r="CH13" s="720"/>
      <c r="CI13" s="720"/>
      <c r="CJ13" s="720"/>
      <c r="CK13" s="720"/>
      <c r="CL13" s="720"/>
      <c r="CM13" s="720"/>
      <c r="CN13" s="720"/>
      <c r="CO13" s="720"/>
      <c r="CP13" s="720"/>
      <c r="CQ13" s="721"/>
      <c r="CR13" s="680">
        <v>5517582</v>
      </c>
      <c r="CS13" s="681"/>
      <c r="CT13" s="681"/>
      <c r="CU13" s="681"/>
      <c r="CV13" s="681"/>
      <c r="CW13" s="681"/>
      <c r="CX13" s="681"/>
      <c r="CY13" s="682"/>
      <c r="CZ13" s="713">
        <v>9.4</v>
      </c>
      <c r="DA13" s="713"/>
      <c r="DB13" s="713"/>
      <c r="DC13" s="713"/>
      <c r="DD13" s="686">
        <v>2996102</v>
      </c>
      <c r="DE13" s="681"/>
      <c r="DF13" s="681"/>
      <c r="DG13" s="681"/>
      <c r="DH13" s="681"/>
      <c r="DI13" s="681"/>
      <c r="DJ13" s="681"/>
      <c r="DK13" s="681"/>
      <c r="DL13" s="681"/>
      <c r="DM13" s="681"/>
      <c r="DN13" s="681"/>
      <c r="DO13" s="681"/>
      <c r="DP13" s="682"/>
      <c r="DQ13" s="686">
        <v>2871025</v>
      </c>
      <c r="DR13" s="681"/>
      <c r="DS13" s="681"/>
      <c r="DT13" s="681"/>
      <c r="DU13" s="681"/>
      <c r="DV13" s="681"/>
      <c r="DW13" s="681"/>
      <c r="DX13" s="681"/>
      <c r="DY13" s="681"/>
      <c r="DZ13" s="681"/>
      <c r="EA13" s="681"/>
      <c r="EB13" s="681"/>
      <c r="EC13" s="727"/>
    </row>
    <row r="14" spans="2:143" ht="11.25" customHeight="1" x14ac:dyDescent="0.2">
      <c r="B14" s="677" t="s">
        <v>254</v>
      </c>
      <c r="C14" s="678"/>
      <c r="D14" s="678"/>
      <c r="E14" s="678"/>
      <c r="F14" s="678"/>
      <c r="G14" s="678"/>
      <c r="H14" s="678"/>
      <c r="I14" s="678"/>
      <c r="J14" s="678"/>
      <c r="K14" s="678"/>
      <c r="L14" s="678"/>
      <c r="M14" s="678"/>
      <c r="N14" s="678"/>
      <c r="O14" s="678"/>
      <c r="P14" s="678"/>
      <c r="Q14" s="679"/>
      <c r="R14" s="680" t="s">
        <v>237</v>
      </c>
      <c r="S14" s="681"/>
      <c r="T14" s="681"/>
      <c r="U14" s="681"/>
      <c r="V14" s="681"/>
      <c r="W14" s="681"/>
      <c r="X14" s="681"/>
      <c r="Y14" s="682"/>
      <c r="Z14" s="713" t="s">
        <v>127</v>
      </c>
      <c r="AA14" s="713"/>
      <c r="AB14" s="713"/>
      <c r="AC14" s="713"/>
      <c r="AD14" s="714" t="s">
        <v>127</v>
      </c>
      <c r="AE14" s="714"/>
      <c r="AF14" s="714"/>
      <c r="AG14" s="714"/>
      <c r="AH14" s="714"/>
      <c r="AI14" s="714"/>
      <c r="AJ14" s="714"/>
      <c r="AK14" s="714"/>
      <c r="AL14" s="683" t="s">
        <v>127</v>
      </c>
      <c r="AM14" s="684"/>
      <c r="AN14" s="684"/>
      <c r="AO14" s="715"/>
      <c r="AP14" s="677" t="s">
        <v>255</v>
      </c>
      <c r="AQ14" s="678"/>
      <c r="AR14" s="678"/>
      <c r="AS14" s="678"/>
      <c r="AT14" s="678"/>
      <c r="AU14" s="678"/>
      <c r="AV14" s="678"/>
      <c r="AW14" s="678"/>
      <c r="AX14" s="678"/>
      <c r="AY14" s="678"/>
      <c r="AZ14" s="678"/>
      <c r="BA14" s="678"/>
      <c r="BB14" s="678"/>
      <c r="BC14" s="678"/>
      <c r="BD14" s="678"/>
      <c r="BE14" s="678"/>
      <c r="BF14" s="679"/>
      <c r="BG14" s="680">
        <v>422876</v>
      </c>
      <c r="BH14" s="681"/>
      <c r="BI14" s="681"/>
      <c r="BJ14" s="681"/>
      <c r="BK14" s="681"/>
      <c r="BL14" s="681"/>
      <c r="BM14" s="681"/>
      <c r="BN14" s="682"/>
      <c r="BO14" s="713">
        <v>2.7</v>
      </c>
      <c r="BP14" s="713"/>
      <c r="BQ14" s="713"/>
      <c r="BR14" s="713"/>
      <c r="BS14" s="686" t="s">
        <v>127</v>
      </c>
      <c r="BT14" s="681"/>
      <c r="BU14" s="681"/>
      <c r="BV14" s="681"/>
      <c r="BW14" s="681"/>
      <c r="BX14" s="681"/>
      <c r="BY14" s="681"/>
      <c r="BZ14" s="681"/>
      <c r="CA14" s="681"/>
      <c r="CB14" s="727"/>
      <c r="CD14" s="719" t="s">
        <v>256</v>
      </c>
      <c r="CE14" s="720"/>
      <c r="CF14" s="720"/>
      <c r="CG14" s="720"/>
      <c r="CH14" s="720"/>
      <c r="CI14" s="720"/>
      <c r="CJ14" s="720"/>
      <c r="CK14" s="720"/>
      <c r="CL14" s="720"/>
      <c r="CM14" s="720"/>
      <c r="CN14" s="720"/>
      <c r="CO14" s="720"/>
      <c r="CP14" s="720"/>
      <c r="CQ14" s="721"/>
      <c r="CR14" s="680">
        <v>1358383</v>
      </c>
      <c r="CS14" s="681"/>
      <c r="CT14" s="681"/>
      <c r="CU14" s="681"/>
      <c r="CV14" s="681"/>
      <c r="CW14" s="681"/>
      <c r="CX14" s="681"/>
      <c r="CY14" s="682"/>
      <c r="CZ14" s="713">
        <v>2.2999999999999998</v>
      </c>
      <c r="DA14" s="713"/>
      <c r="DB14" s="713"/>
      <c r="DC14" s="713"/>
      <c r="DD14" s="686">
        <v>62460</v>
      </c>
      <c r="DE14" s="681"/>
      <c r="DF14" s="681"/>
      <c r="DG14" s="681"/>
      <c r="DH14" s="681"/>
      <c r="DI14" s="681"/>
      <c r="DJ14" s="681"/>
      <c r="DK14" s="681"/>
      <c r="DL14" s="681"/>
      <c r="DM14" s="681"/>
      <c r="DN14" s="681"/>
      <c r="DO14" s="681"/>
      <c r="DP14" s="682"/>
      <c r="DQ14" s="686">
        <v>1302659</v>
      </c>
      <c r="DR14" s="681"/>
      <c r="DS14" s="681"/>
      <c r="DT14" s="681"/>
      <c r="DU14" s="681"/>
      <c r="DV14" s="681"/>
      <c r="DW14" s="681"/>
      <c r="DX14" s="681"/>
      <c r="DY14" s="681"/>
      <c r="DZ14" s="681"/>
      <c r="EA14" s="681"/>
      <c r="EB14" s="681"/>
      <c r="EC14" s="727"/>
    </row>
    <row r="15" spans="2:143" ht="11.25" customHeight="1" x14ac:dyDescent="0.2">
      <c r="B15" s="677" t="s">
        <v>257</v>
      </c>
      <c r="C15" s="678"/>
      <c r="D15" s="678"/>
      <c r="E15" s="678"/>
      <c r="F15" s="678"/>
      <c r="G15" s="678"/>
      <c r="H15" s="678"/>
      <c r="I15" s="678"/>
      <c r="J15" s="678"/>
      <c r="K15" s="678"/>
      <c r="L15" s="678"/>
      <c r="M15" s="678"/>
      <c r="N15" s="678"/>
      <c r="O15" s="678"/>
      <c r="P15" s="678"/>
      <c r="Q15" s="679"/>
      <c r="R15" s="680" t="s">
        <v>237</v>
      </c>
      <c r="S15" s="681"/>
      <c r="T15" s="681"/>
      <c r="U15" s="681"/>
      <c r="V15" s="681"/>
      <c r="W15" s="681"/>
      <c r="X15" s="681"/>
      <c r="Y15" s="682"/>
      <c r="Z15" s="713" t="s">
        <v>127</v>
      </c>
      <c r="AA15" s="713"/>
      <c r="AB15" s="713"/>
      <c r="AC15" s="713"/>
      <c r="AD15" s="714" t="s">
        <v>237</v>
      </c>
      <c r="AE15" s="714"/>
      <c r="AF15" s="714"/>
      <c r="AG15" s="714"/>
      <c r="AH15" s="714"/>
      <c r="AI15" s="714"/>
      <c r="AJ15" s="714"/>
      <c r="AK15" s="714"/>
      <c r="AL15" s="683" t="s">
        <v>237</v>
      </c>
      <c r="AM15" s="684"/>
      <c r="AN15" s="684"/>
      <c r="AO15" s="715"/>
      <c r="AP15" s="677" t="s">
        <v>258</v>
      </c>
      <c r="AQ15" s="678"/>
      <c r="AR15" s="678"/>
      <c r="AS15" s="678"/>
      <c r="AT15" s="678"/>
      <c r="AU15" s="678"/>
      <c r="AV15" s="678"/>
      <c r="AW15" s="678"/>
      <c r="AX15" s="678"/>
      <c r="AY15" s="678"/>
      <c r="AZ15" s="678"/>
      <c r="BA15" s="678"/>
      <c r="BB15" s="678"/>
      <c r="BC15" s="678"/>
      <c r="BD15" s="678"/>
      <c r="BE15" s="678"/>
      <c r="BF15" s="679"/>
      <c r="BG15" s="680">
        <v>736937</v>
      </c>
      <c r="BH15" s="681"/>
      <c r="BI15" s="681"/>
      <c r="BJ15" s="681"/>
      <c r="BK15" s="681"/>
      <c r="BL15" s="681"/>
      <c r="BM15" s="681"/>
      <c r="BN15" s="682"/>
      <c r="BO15" s="713">
        <v>4.7</v>
      </c>
      <c r="BP15" s="713"/>
      <c r="BQ15" s="713"/>
      <c r="BR15" s="713"/>
      <c r="BS15" s="686" t="s">
        <v>127</v>
      </c>
      <c r="BT15" s="681"/>
      <c r="BU15" s="681"/>
      <c r="BV15" s="681"/>
      <c r="BW15" s="681"/>
      <c r="BX15" s="681"/>
      <c r="BY15" s="681"/>
      <c r="BZ15" s="681"/>
      <c r="CA15" s="681"/>
      <c r="CB15" s="727"/>
      <c r="CD15" s="719" t="s">
        <v>259</v>
      </c>
      <c r="CE15" s="720"/>
      <c r="CF15" s="720"/>
      <c r="CG15" s="720"/>
      <c r="CH15" s="720"/>
      <c r="CI15" s="720"/>
      <c r="CJ15" s="720"/>
      <c r="CK15" s="720"/>
      <c r="CL15" s="720"/>
      <c r="CM15" s="720"/>
      <c r="CN15" s="720"/>
      <c r="CO15" s="720"/>
      <c r="CP15" s="720"/>
      <c r="CQ15" s="721"/>
      <c r="CR15" s="680">
        <v>5149351</v>
      </c>
      <c r="CS15" s="681"/>
      <c r="CT15" s="681"/>
      <c r="CU15" s="681"/>
      <c r="CV15" s="681"/>
      <c r="CW15" s="681"/>
      <c r="CX15" s="681"/>
      <c r="CY15" s="682"/>
      <c r="CZ15" s="713">
        <v>8.8000000000000007</v>
      </c>
      <c r="DA15" s="713"/>
      <c r="DB15" s="713"/>
      <c r="DC15" s="713"/>
      <c r="DD15" s="686">
        <v>1117084</v>
      </c>
      <c r="DE15" s="681"/>
      <c r="DF15" s="681"/>
      <c r="DG15" s="681"/>
      <c r="DH15" s="681"/>
      <c r="DI15" s="681"/>
      <c r="DJ15" s="681"/>
      <c r="DK15" s="681"/>
      <c r="DL15" s="681"/>
      <c r="DM15" s="681"/>
      <c r="DN15" s="681"/>
      <c r="DO15" s="681"/>
      <c r="DP15" s="682"/>
      <c r="DQ15" s="686">
        <v>3708139</v>
      </c>
      <c r="DR15" s="681"/>
      <c r="DS15" s="681"/>
      <c r="DT15" s="681"/>
      <c r="DU15" s="681"/>
      <c r="DV15" s="681"/>
      <c r="DW15" s="681"/>
      <c r="DX15" s="681"/>
      <c r="DY15" s="681"/>
      <c r="DZ15" s="681"/>
      <c r="EA15" s="681"/>
      <c r="EB15" s="681"/>
      <c r="EC15" s="727"/>
    </row>
    <row r="16" spans="2:143" ht="11.25" customHeight="1" x14ac:dyDescent="0.2">
      <c r="B16" s="677" t="s">
        <v>260</v>
      </c>
      <c r="C16" s="678"/>
      <c r="D16" s="678"/>
      <c r="E16" s="678"/>
      <c r="F16" s="678"/>
      <c r="G16" s="678"/>
      <c r="H16" s="678"/>
      <c r="I16" s="678"/>
      <c r="J16" s="678"/>
      <c r="K16" s="678"/>
      <c r="L16" s="678"/>
      <c r="M16" s="678"/>
      <c r="N16" s="678"/>
      <c r="O16" s="678"/>
      <c r="P16" s="678"/>
      <c r="Q16" s="679"/>
      <c r="R16" s="680">
        <v>26722</v>
      </c>
      <c r="S16" s="681"/>
      <c r="T16" s="681"/>
      <c r="U16" s="681"/>
      <c r="V16" s="681"/>
      <c r="W16" s="681"/>
      <c r="X16" s="681"/>
      <c r="Y16" s="682"/>
      <c r="Z16" s="713">
        <v>0</v>
      </c>
      <c r="AA16" s="713"/>
      <c r="AB16" s="713"/>
      <c r="AC16" s="713"/>
      <c r="AD16" s="714">
        <v>26722</v>
      </c>
      <c r="AE16" s="714"/>
      <c r="AF16" s="714"/>
      <c r="AG16" s="714"/>
      <c r="AH16" s="714"/>
      <c r="AI16" s="714"/>
      <c r="AJ16" s="714"/>
      <c r="AK16" s="714"/>
      <c r="AL16" s="683">
        <v>0.1</v>
      </c>
      <c r="AM16" s="684"/>
      <c r="AN16" s="684"/>
      <c r="AO16" s="715"/>
      <c r="AP16" s="677" t="s">
        <v>261</v>
      </c>
      <c r="AQ16" s="678"/>
      <c r="AR16" s="678"/>
      <c r="AS16" s="678"/>
      <c r="AT16" s="678"/>
      <c r="AU16" s="678"/>
      <c r="AV16" s="678"/>
      <c r="AW16" s="678"/>
      <c r="AX16" s="678"/>
      <c r="AY16" s="678"/>
      <c r="AZ16" s="678"/>
      <c r="BA16" s="678"/>
      <c r="BB16" s="678"/>
      <c r="BC16" s="678"/>
      <c r="BD16" s="678"/>
      <c r="BE16" s="678"/>
      <c r="BF16" s="679"/>
      <c r="BG16" s="680" t="s">
        <v>237</v>
      </c>
      <c r="BH16" s="681"/>
      <c r="BI16" s="681"/>
      <c r="BJ16" s="681"/>
      <c r="BK16" s="681"/>
      <c r="BL16" s="681"/>
      <c r="BM16" s="681"/>
      <c r="BN16" s="682"/>
      <c r="BO16" s="713" t="s">
        <v>237</v>
      </c>
      <c r="BP16" s="713"/>
      <c r="BQ16" s="713"/>
      <c r="BR16" s="713"/>
      <c r="BS16" s="686" t="s">
        <v>237</v>
      </c>
      <c r="BT16" s="681"/>
      <c r="BU16" s="681"/>
      <c r="BV16" s="681"/>
      <c r="BW16" s="681"/>
      <c r="BX16" s="681"/>
      <c r="BY16" s="681"/>
      <c r="BZ16" s="681"/>
      <c r="CA16" s="681"/>
      <c r="CB16" s="727"/>
      <c r="CD16" s="719" t="s">
        <v>262</v>
      </c>
      <c r="CE16" s="720"/>
      <c r="CF16" s="720"/>
      <c r="CG16" s="720"/>
      <c r="CH16" s="720"/>
      <c r="CI16" s="720"/>
      <c r="CJ16" s="720"/>
      <c r="CK16" s="720"/>
      <c r="CL16" s="720"/>
      <c r="CM16" s="720"/>
      <c r="CN16" s="720"/>
      <c r="CO16" s="720"/>
      <c r="CP16" s="720"/>
      <c r="CQ16" s="721"/>
      <c r="CR16" s="680">
        <v>86764</v>
      </c>
      <c r="CS16" s="681"/>
      <c r="CT16" s="681"/>
      <c r="CU16" s="681"/>
      <c r="CV16" s="681"/>
      <c r="CW16" s="681"/>
      <c r="CX16" s="681"/>
      <c r="CY16" s="682"/>
      <c r="CZ16" s="713">
        <v>0.1</v>
      </c>
      <c r="DA16" s="713"/>
      <c r="DB16" s="713"/>
      <c r="DC16" s="713"/>
      <c r="DD16" s="686" t="s">
        <v>237</v>
      </c>
      <c r="DE16" s="681"/>
      <c r="DF16" s="681"/>
      <c r="DG16" s="681"/>
      <c r="DH16" s="681"/>
      <c r="DI16" s="681"/>
      <c r="DJ16" s="681"/>
      <c r="DK16" s="681"/>
      <c r="DL16" s="681"/>
      <c r="DM16" s="681"/>
      <c r="DN16" s="681"/>
      <c r="DO16" s="681"/>
      <c r="DP16" s="682"/>
      <c r="DQ16" s="686">
        <v>2991</v>
      </c>
      <c r="DR16" s="681"/>
      <c r="DS16" s="681"/>
      <c r="DT16" s="681"/>
      <c r="DU16" s="681"/>
      <c r="DV16" s="681"/>
      <c r="DW16" s="681"/>
      <c r="DX16" s="681"/>
      <c r="DY16" s="681"/>
      <c r="DZ16" s="681"/>
      <c r="EA16" s="681"/>
      <c r="EB16" s="681"/>
      <c r="EC16" s="727"/>
    </row>
    <row r="17" spans="2:133" ht="11.25" customHeight="1" x14ac:dyDescent="0.2">
      <c r="B17" s="677" t="s">
        <v>263</v>
      </c>
      <c r="C17" s="678"/>
      <c r="D17" s="678"/>
      <c r="E17" s="678"/>
      <c r="F17" s="678"/>
      <c r="G17" s="678"/>
      <c r="H17" s="678"/>
      <c r="I17" s="678"/>
      <c r="J17" s="678"/>
      <c r="K17" s="678"/>
      <c r="L17" s="678"/>
      <c r="M17" s="678"/>
      <c r="N17" s="678"/>
      <c r="O17" s="678"/>
      <c r="P17" s="678"/>
      <c r="Q17" s="679"/>
      <c r="R17" s="680">
        <v>134373</v>
      </c>
      <c r="S17" s="681"/>
      <c r="T17" s="681"/>
      <c r="U17" s="681"/>
      <c r="V17" s="681"/>
      <c r="W17" s="681"/>
      <c r="X17" s="681"/>
      <c r="Y17" s="682"/>
      <c r="Z17" s="713">
        <v>0.2</v>
      </c>
      <c r="AA17" s="713"/>
      <c r="AB17" s="713"/>
      <c r="AC17" s="713"/>
      <c r="AD17" s="714">
        <v>134373</v>
      </c>
      <c r="AE17" s="714"/>
      <c r="AF17" s="714"/>
      <c r="AG17" s="714"/>
      <c r="AH17" s="714"/>
      <c r="AI17" s="714"/>
      <c r="AJ17" s="714"/>
      <c r="AK17" s="714"/>
      <c r="AL17" s="683">
        <v>0.5</v>
      </c>
      <c r="AM17" s="684"/>
      <c r="AN17" s="684"/>
      <c r="AO17" s="715"/>
      <c r="AP17" s="677" t="s">
        <v>264</v>
      </c>
      <c r="AQ17" s="678"/>
      <c r="AR17" s="678"/>
      <c r="AS17" s="678"/>
      <c r="AT17" s="678"/>
      <c r="AU17" s="678"/>
      <c r="AV17" s="678"/>
      <c r="AW17" s="678"/>
      <c r="AX17" s="678"/>
      <c r="AY17" s="678"/>
      <c r="AZ17" s="678"/>
      <c r="BA17" s="678"/>
      <c r="BB17" s="678"/>
      <c r="BC17" s="678"/>
      <c r="BD17" s="678"/>
      <c r="BE17" s="678"/>
      <c r="BF17" s="679"/>
      <c r="BG17" s="680" t="s">
        <v>127</v>
      </c>
      <c r="BH17" s="681"/>
      <c r="BI17" s="681"/>
      <c r="BJ17" s="681"/>
      <c r="BK17" s="681"/>
      <c r="BL17" s="681"/>
      <c r="BM17" s="681"/>
      <c r="BN17" s="682"/>
      <c r="BO17" s="713" t="s">
        <v>237</v>
      </c>
      <c r="BP17" s="713"/>
      <c r="BQ17" s="713"/>
      <c r="BR17" s="713"/>
      <c r="BS17" s="686" t="s">
        <v>127</v>
      </c>
      <c r="BT17" s="681"/>
      <c r="BU17" s="681"/>
      <c r="BV17" s="681"/>
      <c r="BW17" s="681"/>
      <c r="BX17" s="681"/>
      <c r="BY17" s="681"/>
      <c r="BZ17" s="681"/>
      <c r="CA17" s="681"/>
      <c r="CB17" s="727"/>
      <c r="CD17" s="719" t="s">
        <v>265</v>
      </c>
      <c r="CE17" s="720"/>
      <c r="CF17" s="720"/>
      <c r="CG17" s="720"/>
      <c r="CH17" s="720"/>
      <c r="CI17" s="720"/>
      <c r="CJ17" s="720"/>
      <c r="CK17" s="720"/>
      <c r="CL17" s="720"/>
      <c r="CM17" s="720"/>
      <c r="CN17" s="720"/>
      <c r="CO17" s="720"/>
      <c r="CP17" s="720"/>
      <c r="CQ17" s="721"/>
      <c r="CR17" s="680">
        <v>4417978</v>
      </c>
      <c r="CS17" s="681"/>
      <c r="CT17" s="681"/>
      <c r="CU17" s="681"/>
      <c r="CV17" s="681"/>
      <c r="CW17" s="681"/>
      <c r="CX17" s="681"/>
      <c r="CY17" s="682"/>
      <c r="CZ17" s="713">
        <v>7.6</v>
      </c>
      <c r="DA17" s="713"/>
      <c r="DB17" s="713"/>
      <c r="DC17" s="713"/>
      <c r="DD17" s="686" t="s">
        <v>237</v>
      </c>
      <c r="DE17" s="681"/>
      <c r="DF17" s="681"/>
      <c r="DG17" s="681"/>
      <c r="DH17" s="681"/>
      <c r="DI17" s="681"/>
      <c r="DJ17" s="681"/>
      <c r="DK17" s="681"/>
      <c r="DL17" s="681"/>
      <c r="DM17" s="681"/>
      <c r="DN17" s="681"/>
      <c r="DO17" s="681"/>
      <c r="DP17" s="682"/>
      <c r="DQ17" s="686">
        <v>4233777</v>
      </c>
      <c r="DR17" s="681"/>
      <c r="DS17" s="681"/>
      <c r="DT17" s="681"/>
      <c r="DU17" s="681"/>
      <c r="DV17" s="681"/>
      <c r="DW17" s="681"/>
      <c r="DX17" s="681"/>
      <c r="DY17" s="681"/>
      <c r="DZ17" s="681"/>
      <c r="EA17" s="681"/>
      <c r="EB17" s="681"/>
      <c r="EC17" s="727"/>
    </row>
    <row r="18" spans="2:133" ht="11.25" customHeight="1" x14ac:dyDescent="0.2">
      <c r="B18" s="677" t="s">
        <v>266</v>
      </c>
      <c r="C18" s="678"/>
      <c r="D18" s="678"/>
      <c r="E18" s="678"/>
      <c r="F18" s="678"/>
      <c r="G18" s="678"/>
      <c r="H18" s="678"/>
      <c r="I18" s="678"/>
      <c r="J18" s="678"/>
      <c r="K18" s="678"/>
      <c r="L18" s="678"/>
      <c r="M18" s="678"/>
      <c r="N18" s="678"/>
      <c r="O18" s="678"/>
      <c r="P18" s="678"/>
      <c r="Q18" s="679"/>
      <c r="R18" s="680">
        <v>106867</v>
      </c>
      <c r="S18" s="681"/>
      <c r="T18" s="681"/>
      <c r="U18" s="681"/>
      <c r="V18" s="681"/>
      <c r="W18" s="681"/>
      <c r="X18" s="681"/>
      <c r="Y18" s="682"/>
      <c r="Z18" s="713">
        <v>0.2</v>
      </c>
      <c r="AA18" s="713"/>
      <c r="AB18" s="713"/>
      <c r="AC18" s="713"/>
      <c r="AD18" s="714">
        <v>106867</v>
      </c>
      <c r="AE18" s="714"/>
      <c r="AF18" s="714"/>
      <c r="AG18" s="714"/>
      <c r="AH18" s="714"/>
      <c r="AI18" s="714"/>
      <c r="AJ18" s="714"/>
      <c r="AK18" s="714"/>
      <c r="AL18" s="683">
        <v>0.4</v>
      </c>
      <c r="AM18" s="684"/>
      <c r="AN18" s="684"/>
      <c r="AO18" s="715"/>
      <c r="AP18" s="677" t="s">
        <v>267</v>
      </c>
      <c r="AQ18" s="678"/>
      <c r="AR18" s="678"/>
      <c r="AS18" s="678"/>
      <c r="AT18" s="678"/>
      <c r="AU18" s="678"/>
      <c r="AV18" s="678"/>
      <c r="AW18" s="678"/>
      <c r="AX18" s="678"/>
      <c r="AY18" s="678"/>
      <c r="AZ18" s="678"/>
      <c r="BA18" s="678"/>
      <c r="BB18" s="678"/>
      <c r="BC18" s="678"/>
      <c r="BD18" s="678"/>
      <c r="BE18" s="678"/>
      <c r="BF18" s="679"/>
      <c r="BG18" s="680" t="s">
        <v>127</v>
      </c>
      <c r="BH18" s="681"/>
      <c r="BI18" s="681"/>
      <c r="BJ18" s="681"/>
      <c r="BK18" s="681"/>
      <c r="BL18" s="681"/>
      <c r="BM18" s="681"/>
      <c r="BN18" s="682"/>
      <c r="BO18" s="713" t="s">
        <v>127</v>
      </c>
      <c r="BP18" s="713"/>
      <c r="BQ18" s="713"/>
      <c r="BR18" s="713"/>
      <c r="BS18" s="686" t="s">
        <v>237</v>
      </c>
      <c r="BT18" s="681"/>
      <c r="BU18" s="681"/>
      <c r="BV18" s="681"/>
      <c r="BW18" s="681"/>
      <c r="BX18" s="681"/>
      <c r="BY18" s="681"/>
      <c r="BZ18" s="681"/>
      <c r="CA18" s="681"/>
      <c r="CB18" s="727"/>
      <c r="CD18" s="719" t="s">
        <v>268</v>
      </c>
      <c r="CE18" s="720"/>
      <c r="CF18" s="720"/>
      <c r="CG18" s="720"/>
      <c r="CH18" s="720"/>
      <c r="CI18" s="720"/>
      <c r="CJ18" s="720"/>
      <c r="CK18" s="720"/>
      <c r="CL18" s="720"/>
      <c r="CM18" s="720"/>
      <c r="CN18" s="720"/>
      <c r="CO18" s="720"/>
      <c r="CP18" s="720"/>
      <c r="CQ18" s="721"/>
      <c r="CR18" s="680" t="s">
        <v>127</v>
      </c>
      <c r="CS18" s="681"/>
      <c r="CT18" s="681"/>
      <c r="CU18" s="681"/>
      <c r="CV18" s="681"/>
      <c r="CW18" s="681"/>
      <c r="CX18" s="681"/>
      <c r="CY18" s="682"/>
      <c r="CZ18" s="713" t="s">
        <v>127</v>
      </c>
      <c r="DA18" s="713"/>
      <c r="DB18" s="713"/>
      <c r="DC18" s="713"/>
      <c r="DD18" s="686" t="s">
        <v>127</v>
      </c>
      <c r="DE18" s="681"/>
      <c r="DF18" s="681"/>
      <c r="DG18" s="681"/>
      <c r="DH18" s="681"/>
      <c r="DI18" s="681"/>
      <c r="DJ18" s="681"/>
      <c r="DK18" s="681"/>
      <c r="DL18" s="681"/>
      <c r="DM18" s="681"/>
      <c r="DN18" s="681"/>
      <c r="DO18" s="681"/>
      <c r="DP18" s="682"/>
      <c r="DQ18" s="686" t="s">
        <v>127</v>
      </c>
      <c r="DR18" s="681"/>
      <c r="DS18" s="681"/>
      <c r="DT18" s="681"/>
      <c r="DU18" s="681"/>
      <c r="DV18" s="681"/>
      <c r="DW18" s="681"/>
      <c r="DX18" s="681"/>
      <c r="DY18" s="681"/>
      <c r="DZ18" s="681"/>
      <c r="EA18" s="681"/>
      <c r="EB18" s="681"/>
      <c r="EC18" s="727"/>
    </row>
    <row r="19" spans="2:133" ht="11.25" customHeight="1" x14ac:dyDescent="0.2">
      <c r="B19" s="677" t="s">
        <v>269</v>
      </c>
      <c r="C19" s="678"/>
      <c r="D19" s="678"/>
      <c r="E19" s="678"/>
      <c r="F19" s="678"/>
      <c r="G19" s="678"/>
      <c r="H19" s="678"/>
      <c r="I19" s="678"/>
      <c r="J19" s="678"/>
      <c r="K19" s="678"/>
      <c r="L19" s="678"/>
      <c r="M19" s="678"/>
      <c r="N19" s="678"/>
      <c r="O19" s="678"/>
      <c r="P19" s="678"/>
      <c r="Q19" s="679"/>
      <c r="R19" s="680">
        <v>89544</v>
      </c>
      <c r="S19" s="681"/>
      <c r="T19" s="681"/>
      <c r="U19" s="681"/>
      <c r="V19" s="681"/>
      <c r="W19" s="681"/>
      <c r="X19" s="681"/>
      <c r="Y19" s="682"/>
      <c r="Z19" s="713">
        <v>0.1</v>
      </c>
      <c r="AA19" s="713"/>
      <c r="AB19" s="713"/>
      <c r="AC19" s="713"/>
      <c r="AD19" s="714">
        <v>89544</v>
      </c>
      <c r="AE19" s="714"/>
      <c r="AF19" s="714"/>
      <c r="AG19" s="714"/>
      <c r="AH19" s="714"/>
      <c r="AI19" s="714"/>
      <c r="AJ19" s="714"/>
      <c r="AK19" s="714"/>
      <c r="AL19" s="683">
        <v>0.3</v>
      </c>
      <c r="AM19" s="684"/>
      <c r="AN19" s="684"/>
      <c r="AO19" s="715"/>
      <c r="AP19" s="677" t="s">
        <v>270</v>
      </c>
      <c r="AQ19" s="678"/>
      <c r="AR19" s="678"/>
      <c r="AS19" s="678"/>
      <c r="AT19" s="678"/>
      <c r="AU19" s="678"/>
      <c r="AV19" s="678"/>
      <c r="AW19" s="678"/>
      <c r="AX19" s="678"/>
      <c r="AY19" s="678"/>
      <c r="AZ19" s="678"/>
      <c r="BA19" s="678"/>
      <c r="BB19" s="678"/>
      <c r="BC19" s="678"/>
      <c r="BD19" s="678"/>
      <c r="BE19" s="678"/>
      <c r="BF19" s="679"/>
      <c r="BG19" s="680">
        <v>4010</v>
      </c>
      <c r="BH19" s="681"/>
      <c r="BI19" s="681"/>
      <c r="BJ19" s="681"/>
      <c r="BK19" s="681"/>
      <c r="BL19" s="681"/>
      <c r="BM19" s="681"/>
      <c r="BN19" s="682"/>
      <c r="BO19" s="713">
        <v>0</v>
      </c>
      <c r="BP19" s="713"/>
      <c r="BQ19" s="713"/>
      <c r="BR19" s="713"/>
      <c r="BS19" s="686" t="s">
        <v>127</v>
      </c>
      <c r="BT19" s="681"/>
      <c r="BU19" s="681"/>
      <c r="BV19" s="681"/>
      <c r="BW19" s="681"/>
      <c r="BX19" s="681"/>
      <c r="BY19" s="681"/>
      <c r="BZ19" s="681"/>
      <c r="CA19" s="681"/>
      <c r="CB19" s="727"/>
      <c r="CD19" s="719" t="s">
        <v>271</v>
      </c>
      <c r="CE19" s="720"/>
      <c r="CF19" s="720"/>
      <c r="CG19" s="720"/>
      <c r="CH19" s="720"/>
      <c r="CI19" s="720"/>
      <c r="CJ19" s="720"/>
      <c r="CK19" s="720"/>
      <c r="CL19" s="720"/>
      <c r="CM19" s="720"/>
      <c r="CN19" s="720"/>
      <c r="CO19" s="720"/>
      <c r="CP19" s="720"/>
      <c r="CQ19" s="721"/>
      <c r="CR19" s="680" t="s">
        <v>127</v>
      </c>
      <c r="CS19" s="681"/>
      <c r="CT19" s="681"/>
      <c r="CU19" s="681"/>
      <c r="CV19" s="681"/>
      <c r="CW19" s="681"/>
      <c r="CX19" s="681"/>
      <c r="CY19" s="682"/>
      <c r="CZ19" s="713" t="s">
        <v>237</v>
      </c>
      <c r="DA19" s="713"/>
      <c r="DB19" s="713"/>
      <c r="DC19" s="713"/>
      <c r="DD19" s="686" t="s">
        <v>127</v>
      </c>
      <c r="DE19" s="681"/>
      <c r="DF19" s="681"/>
      <c r="DG19" s="681"/>
      <c r="DH19" s="681"/>
      <c r="DI19" s="681"/>
      <c r="DJ19" s="681"/>
      <c r="DK19" s="681"/>
      <c r="DL19" s="681"/>
      <c r="DM19" s="681"/>
      <c r="DN19" s="681"/>
      <c r="DO19" s="681"/>
      <c r="DP19" s="682"/>
      <c r="DQ19" s="686" t="s">
        <v>237</v>
      </c>
      <c r="DR19" s="681"/>
      <c r="DS19" s="681"/>
      <c r="DT19" s="681"/>
      <c r="DU19" s="681"/>
      <c r="DV19" s="681"/>
      <c r="DW19" s="681"/>
      <c r="DX19" s="681"/>
      <c r="DY19" s="681"/>
      <c r="DZ19" s="681"/>
      <c r="EA19" s="681"/>
      <c r="EB19" s="681"/>
      <c r="EC19" s="727"/>
    </row>
    <row r="20" spans="2:133" ht="11.25" customHeight="1" x14ac:dyDescent="0.2">
      <c r="B20" s="677" t="s">
        <v>272</v>
      </c>
      <c r="C20" s="678"/>
      <c r="D20" s="678"/>
      <c r="E20" s="678"/>
      <c r="F20" s="678"/>
      <c r="G20" s="678"/>
      <c r="H20" s="678"/>
      <c r="I20" s="678"/>
      <c r="J20" s="678"/>
      <c r="K20" s="678"/>
      <c r="L20" s="678"/>
      <c r="M20" s="678"/>
      <c r="N20" s="678"/>
      <c r="O20" s="678"/>
      <c r="P20" s="678"/>
      <c r="Q20" s="679"/>
      <c r="R20" s="680">
        <v>13131</v>
      </c>
      <c r="S20" s="681"/>
      <c r="T20" s="681"/>
      <c r="U20" s="681"/>
      <c r="V20" s="681"/>
      <c r="W20" s="681"/>
      <c r="X20" s="681"/>
      <c r="Y20" s="682"/>
      <c r="Z20" s="713">
        <v>0</v>
      </c>
      <c r="AA20" s="713"/>
      <c r="AB20" s="713"/>
      <c r="AC20" s="713"/>
      <c r="AD20" s="714">
        <v>13131</v>
      </c>
      <c r="AE20" s="714"/>
      <c r="AF20" s="714"/>
      <c r="AG20" s="714"/>
      <c r="AH20" s="714"/>
      <c r="AI20" s="714"/>
      <c r="AJ20" s="714"/>
      <c r="AK20" s="714"/>
      <c r="AL20" s="683">
        <v>0</v>
      </c>
      <c r="AM20" s="684"/>
      <c r="AN20" s="684"/>
      <c r="AO20" s="715"/>
      <c r="AP20" s="677" t="s">
        <v>273</v>
      </c>
      <c r="AQ20" s="678"/>
      <c r="AR20" s="678"/>
      <c r="AS20" s="678"/>
      <c r="AT20" s="678"/>
      <c r="AU20" s="678"/>
      <c r="AV20" s="678"/>
      <c r="AW20" s="678"/>
      <c r="AX20" s="678"/>
      <c r="AY20" s="678"/>
      <c r="AZ20" s="678"/>
      <c r="BA20" s="678"/>
      <c r="BB20" s="678"/>
      <c r="BC20" s="678"/>
      <c r="BD20" s="678"/>
      <c r="BE20" s="678"/>
      <c r="BF20" s="679"/>
      <c r="BG20" s="680">
        <v>4010</v>
      </c>
      <c r="BH20" s="681"/>
      <c r="BI20" s="681"/>
      <c r="BJ20" s="681"/>
      <c r="BK20" s="681"/>
      <c r="BL20" s="681"/>
      <c r="BM20" s="681"/>
      <c r="BN20" s="682"/>
      <c r="BO20" s="713">
        <v>0</v>
      </c>
      <c r="BP20" s="713"/>
      <c r="BQ20" s="713"/>
      <c r="BR20" s="713"/>
      <c r="BS20" s="686" t="s">
        <v>127</v>
      </c>
      <c r="BT20" s="681"/>
      <c r="BU20" s="681"/>
      <c r="BV20" s="681"/>
      <c r="BW20" s="681"/>
      <c r="BX20" s="681"/>
      <c r="BY20" s="681"/>
      <c r="BZ20" s="681"/>
      <c r="CA20" s="681"/>
      <c r="CB20" s="727"/>
      <c r="CD20" s="719" t="s">
        <v>274</v>
      </c>
      <c r="CE20" s="720"/>
      <c r="CF20" s="720"/>
      <c r="CG20" s="720"/>
      <c r="CH20" s="720"/>
      <c r="CI20" s="720"/>
      <c r="CJ20" s="720"/>
      <c r="CK20" s="720"/>
      <c r="CL20" s="720"/>
      <c r="CM20" s="720"/>
      <c r="CN20" s="720"/>
      <c r="CO20" s="720"/>
      <c r="CP20" s="720"/>
      <c r="CQ20" s="721"/>
      <c r="CR20" s="680">
        <v>58497217</v>
      </c>
      <c r="CS20" s="681"/>
      <c r="CT20" s="681"/>
      <c r="CU20" s="681"/>
      <c r="CV20" s="681"/>
      <c r="CW20" s="681"/>
      <c r="CX20" s="681"/>
      <c r="CY20" s="682"/>
      <c r="CZ20" s="713">
        <v>100</v>
      </c>
      <c r="DA20" s="713"/>
      <c r="DB20" s="713"/>
      <c r="DC20" s="713"/>
      <c r="DD20" s="686">
        <v>5486626</v>
      </c>
      <c r="DE20" s="681"/>
      <c r="DF20" s="681"/>
      <c r="DG20" s="681"/>
      <c r="DH20" s="681"/>
      <c r="DI20" s="681"/>
      <c r="DJ20" s="681"/>
      <c r="DK20" s="681"/>
      <c r="DL20" s="681"/>
      <c r="DM20" s="681"/>
      <c r="DN20" s="681"/>
      <c r="DO20" s="681"/>
      <c r="DP20" s="682"/>
      <c r="DQ20" s="686">
        <v>31905925</v>
      </c>
      <c r="DR20" s="681"/>
      <c r="DS20" s="681"/>
      <c r="DT20" s="681"/>
      <c r="DU20" s="681"/>
      <c r="DV20" s="681"/>
      <c r="DW20" s="681"/>
      <c r="DX20" s="681"/>
      <c r="DY20" s="681"/>
      <c r="DZ20" s="681"/>
      <c r="EA20" s="681"/>
      <c r="EB20" s="681"/>
      <c r="EC20" s="727"/>
    </row>
    <row r="21" spans="2:133" ht="11.25" customHeight="1" x14ac:dyDescent="0.2">
      <c r="B21" s="677" t="s">
        <v>275</v>
      </c>
      <c r="C21" s="678"/>
      <c r="D21" s="678"/>
      <c r="E21" s="678"/>
      <c r="F21" s="678"/>
      <c r="G21" s="678"/>
      <c r="H21" s="678"/>
      <c r="I21" s="678"/>
      <c r="J21" s="678"/>
      <c r="K21" s="678"/>
      <c r="L21" s="678"/>
      <c r="M21" s="678"/>
      <c r="N21" s="678"/>
      <c r="O21" s="678"/>
      <c r="P21" s="678"/>
      <c r="Q21" s="679"/>
      <c r="R21" s="680">
        <v>4192</v>
      </c>
      <c r="S21" s="681"/>
      <c r="T21" s="681"/>
      <c r="U21" s="681"/>
      <c r="V21" s="681"/>
      <c r="W21" s="681"/>
      <c r="X21" s="681"/>
      <c r="Y21" s="682"/>
      <c r="Z21" s="713">
        <v>0</v>
      </c>
      <c r="AA21" s="713"/>
      <c r="AB21" s="713"/>
      <c r="AC21" s="713"/>
      <c r="AD21" s="714">
        <v>4192</v>
      </c>
      <c r="AE21" s="714"/>
      <c r="AF21" s="714"/>
      <c r="AG21" s="714"/>
      <c r="AH21" s="714"/>
      <c r="AI21" s="714"/>
      <c r="AJ21" s="714"/>
      <c r="AK21" s="714"/>
      <c r="AL21" s="683">
        <v>0</v>
      </c>
      <c r="AM21" s="684"/>
      <c r="AN21" s="684"/>
      <c r="AO21" s="715"/>
      <c r="AP21" s="774" t="s">
        <v>276</v>
      </c>
      <c r="AQ21" s="782"/>
      <c r="AR21" s="782"/>
      <c r="AS21" s="782"/>
      <c r="AT21" s="782"/>
      <c r="AU21" s="782"/>
      <c r="AV21" s="782"/>
      <c r="AW21" s="782"/>
      <c r="AX21" s="782"/>
      <c r="AY21" s="782"/>
      <c r="AZ21" s="782"/>
      <c r="BA21" s="782"/>
      <c r="BB21" s="782"/>
      <c r="BC21" s="782"/>
      <c r="BD21" s="782"/>
      <c r="BE21" s="782"/>
      <c r="BF21" s="776"/>
      <c r="BG21" s="680">
        <v>4010</v>
      </c>
      <c r="BH21" s="681"/>
      <c r="BI21" s="681"/>
      <c r="BJ21" s="681"/>
      <c r="BK21" s="681"/>
      <c r="BL21" s="681"/>
      <c r="BM21" s="681"/>
      <c r="BN21" s="682"/>
      <c r="BO21" s="713">
        <v>0</v>
      </c>
      <c r="BP21" s="713"/>
      <c r="BQ21" s="713"/>
      <c r="BR21" s="713"/>
      <c r="BS21" s="686" t="s">
        <v>127</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2">
      <c r="B22" s="677" t="s">
        <v>277</v>
      </c>
      <c r="C22" s="678"/>
      <c r="D22" s="678"/>
      <c r="E22" s="678"/>
      <c r="F22" s="678"/>
      <c r="G22" s="678"/>
      <c r="H22" s="678"/>
      <c r="I22" s="678"/>
      <c r="J22" s="678"/>
      <c r="K22" s="678"/>
      <c r="L22" s="678"/>
      <c r="M22" s="678"/>
      <c r="N22" s="678"/>
      <c r="O22" s="678"/>
      <c r="P22" s="678"/>
      <c r="Q22" s="679"/>
      <c r="R22" s="680">
        <v>8460619</v>
      </c>
      <c r="S22" s="681"/>
      <c r="T22" s="681"/>
      <c r="U22" s="681"/>
      <c r="V22" s="681"/>
      <c r="W22" s="681"/>
      <c r="X22" s="681"/>
      <c r="Y22" s="682"/>
      <c r="Z22" s="713">
        <v>13.7</v>
      </c>
      <c r="AA22" s="713"/>
      <c r="AB22" s="713"/>
      <c r="AC22" s="713"/>
      <c r="AD22" s="714">
        <v>7374367</v>
      </c>
      <c r="AE22" s="714"/>
      <c r="AF22" s="714"/>
      <c r="AG22" s="714"/>
      <c r="AH22" s="714"/>
      <c r="AI22" s="714"/>
      <c r="AJ22" s="714"/>
      <c r="AK22" s="714"/>
      <c r="AL22" s="683">
        <v>28</v>
      </c>
      <c r="AM22" s="684"/>
      <c r="AN22" s="684"/>
      <c r="AO22" s="715"/>
      <c r="AP22" s="774" t="s">
        <v>278</v>
      </c>
      <c r="AQ22" s="782"/>
      <c r="AR22" s="782"/>
      <c r="AS22" s="782"/>
      <c r="AT22" s="782"/>
      <c r="AU22" s="782"/>
      <c r="AV22" s="782"/>
      <c r="AW22" s="782"/>
      <c r="AX22" s="782"/>
      <c r="AY22" s="782"/>
      <c r="AZ22" s="782"/>
      <c r="BA22" s="782"/>
      <c r="BB22" s="782"/>
      <c r="BC22" s="782"/>
      <c r="BD22" s="782"/>
      <c r="BE22" s="782"/>
      <c r="BF22" s="776"/>
      <c r="BG22" s="680" t="s">
        <v>237</v>
      </c>
      <c r="BH22" s="681"/>
      <c r="BI22" s="681"/>
      <c r="BJ22" s="681"/>
      <c r="BK22" s="681"/>
      <c r="BL22" s="681"/>
      <c r="BM22" s="681"/>
      <c r="BN22" s="682"/>
      <c r="BO22" s="713" t="s">
        <v>237</v>
      </c>
      <c r="BP22" s="713"/>
      <c r="BQ22" s="713"/>
      <c r="BR22" s="713"/>
      <c r="BS22" s="686" t="s">
        <v>127</v>
      </c>
      <c r="BT22" s="681"/>
      <c r="BU22" s="681"/>
      <c r="BV22" s="681"/>
      <c r="BW22" s="681"/>
      <c r="BX22" s="681"/>
      <c r="BY22" s="681"/>
      <c r="BZ22" s="681"/>
      <c r="CA22" s="681"/>
      <c r="CB22" s="727"/>
      <c r="CD22" s="784" t="s">
        <v>279</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2">
      <c r="B23" s="677" t="s">
        <v>280</v>
      </c>
      <c r="C23" s="678"/>
      <c r="D23" s="678"/>
      <c r="E23" s="678"/>
      <c r="F23" s="678"/>
      <c r="G23" s="678"/>
      <c r="H23" s="678"/>
      <c r="I23" s="678"/>
      <c r="J23" s="678"/>
      <c r="K23" s="678"/>
      <c r="L23" s="678"/>
      <c r="M23" s="678"/>
      <c r="N23" s="678"/>
      <c r="O23" s="678"/>
      <c r="P23" s="678"/>
      <c r="Q23" s="679"/>
      <c r="R23" s="680">
        <v>7374367</v>
      </c>
      <c r="S23" s="681"/>
      <c r="T23" s="681"/>
      <c r="U23" s="681"/>
      <c r="V23" s="681"/>
      <c r="W23" s="681"/>
      <c r="X23" s="681"/>
      <c r="Y23" s="682"/>
      <c r="Z23" s="713">
        <v>11.9</v>
      </c>
      <c r="AA23" s="713"/>
      <c r="AB23" s="713"/>
      <c r="AC23" s="713"/>
      <c r="AD23" s="714">
        <v>7374367</v>
      </c>
      <c r="AE23" s="714"/>
      <c r="AF23" s="714"/>
      <c r="AG23" s="714"/>
      <c r="AH23" s="714"/>
      <c r="AI23" s="714"/>
      <c r="AJ23" s="714"/>
      <c r="AK23" s="714"/>
      <c r="AL23" s="683">
        <v>28</v>
      </c>
      <c r="AM23" s="684"/>
      <c r="AN23" s="684"/>
      <c r="AO23" s="715"/>
      <c r="AP23" s="774" t="s">
        <v>281</v>
      </c>
      <c r="AQ23" s="782"/>
      <c r="AR23" s="782"/>
      <c r="AS23" s="782"/>
      <c r="AT23" s="782"/>
      <c r="AU23" s="782"/>
      <c r="AV23" s="782"/>
      <c r="AW23" s="782"/>
      <c r="AX23" s="782"/>
      <c r="AY23" s="782"/>
      <c r="AZ23" s="782"/>
      <c r="BA23" s="782"/>
      <c r="BB23" s="782"/>
      <c r="BC23" s="782"/>
      <c r="BD23" s="782"/>
      <c r="BE23" s="782"/>
      <c r="BF23" s="776"/>
      <c r="BG23" s="680" t="s">
        <v>127</v>
      </c>
      <c r="BH23" s="681"/>
      <c r="BI23" s="681"/>
      <c r="BJ23" s="681"/>
      <c r="BK23" s="681"/>
      <c r="BL23" s="681"/>
      <c r="BM23" s="681"/>
      <c r="BN23" s="682"/>
      <c r="BO23" s="713" t="s">
        <v>127</v>
      </c>
      <c r="BP23" s="713"/>
      <c r="BQ23" s="713"/>
      <c r="BR23" s="713"/>
      <c r="BS23" s="686" t="s">
        <v>127</v>
      </c>
      <c r="BT23" s="681"/>
      <c r="BU23" s="681"/>
      <c r="BV23" s="681"/>
      <c r="BW23" s="681"/>
      <c r="BX23" s="681"/>
      <c r="BY23" s="681"/>
      <c r="BZ23" s="681"/>
      <c r="CA23" s="681"/>
      <c r="CB23" s="727"/>
      <c r="CD23" s="784" t="s">
        <v>220</v>
      </c>
      <c r="CE23" s="785"/>
      <c r="CF23" s="785"/>
      <c r="CG23" s="785"/>
      <c r="CH23" s="785"/>
      <c r="CI23" s="785"/>
      <c r="CJ23" s="785"/>
      <c r="CK23" s="785"/>
      <c r="CL23" s="785"/>
      <c r="CM23" s="785"/>
      <c r="CN23" s="785"/>
      <c r="CO23" s="785"/>
      <c r="CP23" s="785"/>
      <c r="CQ23" s="786"/>
      <c r="CR23" s="784" t="s">
        <v>282</v>
      </c>
      <c r="CS23" s="785"/>
      <c r="CT23" s="785"/>
      <c r="CU23" s="785"/>
      <c r="CV23" s="785"/>
      <c r="CW23" s="785"/>
      <c r="CX23" s="785"/>
      <c r="CY23" s="786"/>
      <c r="CZ23" s="784" t="s">
        <v>283</v>
      </c>
      <c r="DA23" s="785"/>
      <c r="DB23" s="785"/>
      <c r="DC23" s="786"/>
      <c r="DD23" s="784" t="s">
        <v>284</v>
      </c>
      <c r="DE23" s="785"/>
      <c r="DF23" s="785"/>
      <c r="DG23" s="785"/>
      <c r="DH23" s="785"/>
      <c r="DI23" s="785"/>
      <c r="DJ23" s="785"/>
      <c r="DK23" s="786"/>
      <c r="DL23" s="793" t="s">
        <v>285</v>
      </c>
      <c r="DM23" s="794"/>
      <c r="DN23" s="794"/>
      <c r="DO23" s="794"/>
      <c r="DP23" s="794"/>
      <c r="DQ23" s="794"/>
      <c r="DR23" s="794"/>
      <c r="DS23" s="794"/>
      <c r="DT23" s="794"/>
      <c r="DU23" s="794"/>
      <c r="DV23" s="795"/>
      <c r="DW23" s="784" t="s">
        <v>286</v>
      </c>
      <c r="DX23" s="785"/>
      <c r="DY23" s="785"/>
      <c r="DZ23" s="785"/>
      <c r="EA23" s="785"/>
      <c r="EB23" s="785"/>
      <c r="EC23" s="786"/>
    </row>
    <row r="24" spans="2:133" ht="11.25" customHeight="1" x14ac:dyDescent="0.2">
      <c r="B24" s="677" t="s">
        <v>287</v>
      </c>
      <c r="C24" s="678"/>
      <c r="D24" s="678"/>
      <c r="E24" s="678"/>
      <c r="F24" s="678"/>
      <c r="G24" s="678"/>
      <c r="H24" s="678"/>
      <c r="I24" s="678"/>
      <c r="J24" s="678"/>
      <c r="K24" s="678"/>
      <c r="L24" s="678"/>
      <c r="M24" s="678"/>
      <c r="N24" s="678"/>
      <c r="O24" s="678"/>
      <c r="P24" s="678"/>
      <c r="Q24" s="679"/>
      <c r="R24" s="680">
        <v>1086252</v>
      </c>
      <c r="S24" s="681"/>
      <c r="T24" s="681"/>
      <c r="U24" s="681"/>
      <c r="V24" s="681"/>
      <c r="W24" s="681"/>
      <c r="X24" s="681"/>
      <c r="Y24" s="682"/>
      <c r="Z24" s="713">
        <v>1.8</v>
      </c>
      <c r="AA24" s="713"/>
      <c r="AB24" s="713"/>
      <c r="AC24" s="713"/>
      <c r="AD24" s="714" t="s">
        <v>127</v>
      </c>
      <c r="AE24" s="714"/>
      <c r="AF24" s="714"/>
      <c r="AG24" s="714"/>
      <c r="AH24" s="714"/>
      <c r="AI24" s="714"/>
      <c r="AJ24" s="714"/>
      <c r="AK24" s="714"/>
      <c r="AL24" s="683" t="s">
        <v>127</v>
      </c>
      <c r="AM24" s="684"/>
      <c r="AN24" s="684"/>
      <c r="AO24" s="715"/>
      <c r="AP24" s="774" t="s">
        <v>288</v>
      </c>
      <c r="AQ24" s="782"/>
      <c r="AR24" s="782"/>
      <c r="AS24" s="782"/>
      <c r="AT24" s="782"/>
      <c r="AU24" s="782"/>
      <c r="AV24" s="782"/>
      <c r="AW24" s="782"/>
      <c r="AX24" s="782"/>
      <c r="AY24" s="782"/>
      <c r="AZ24" s="782"/>
      <c r="BA24" s="782"/>
      <c r="BB24" s="782"/>
      <c r="BC24" s="782"/>
      <c r="BD24" s="782"/>
      <c r="BE24" s="782"/>
      <c r="BF24" s="776"/>
      <c r="BG24" s="680" t="s">
        <v>127</v>
      </c>
      <c r="BH24" s="681"/>
      <c r="BI24" s="681"/>
      <c r="BJ24" s="681"/>
      <c r="BK24" s="681"/>
      <c r="BL24" s="681"/>
      <c r="BM24" s="681"/>
      <c r="BN24" s="682"/>
      <c r="BO24" s="713" t="s">
        <v>237</v>
      </c>
      <c r="BP24" s="713"/>
      <c r="BQ24" s="713"/>
      <c r="BR24" s="713"/>
      <c r="BS24" s="686" t="s">
        <v>237</v>
      </c>
      <c r="BT24" s="681"/>
      <c r="BU24" s="681"/>
      <c r="BV24" s="681"/>
      <c r="BW24" s="681"/>
      <c r="BX24" s="681"/>
      <c r="BY24" s="681"/>
      <c r="BZ24" s="681"/>
      <c r="CA24" s="681"/>
      <c r="CB24" s="727"/>
      <c r="CD24" s="738" t="s">
        <v>289</v>
      </c>
      <c r="CE24" s="739"/>
      <c r="CF24" s="739"/>
      <c r="CG24" s="739"/>
      <c r="CH24" s="739"/>
      <c r="CI24" s="739"/>
      <c r="CJ24" s="739"/>
      <c r="CK24" s="739"/>
      <c r="CL24" s="739"/>
      <c r="CM24" s="739"/>
      <c r="CN24" s="739"/>
      <c r="CO24" s="739"/>
      <c r="CP24" s="739"/>
      <c r="CQ24" s="740"/>
      <c r="CR24" s="735">
        <v>23840011</v>
      </c>
      <c r="CS24" s="736"/>
      <c r="CT24" s="736"/>
      <c r="CU24" s="736"/>
      <c r="CV24" s="736"/>
      <c r="CW24" s="736"/>
      <c r="CX24" s="736"/>
      <c r="CY24" s="779"/>
      <c r="CZ24" s="780">
        <v>40.799999999999997</v>
      </c>
      <c r="DA24" s="751"/>
      <c r="DB24" s="751"/>
      <c r="DC24" s="783"/>
      <c r="DD24" s="778">
        <v>15410254</v>
      </c>
      <c r="DE24" s="736"/>
      <c r="DF24" s="736"/>
      <c r="DG24" s="736"/>
      <c r="DH24" s="736"/>
      <c r="DI24" s="736"/>
      <c r="DJ24" s="736"/>
      <c r="DK24" s="779"/>
      <c r="DL24" s="778">
        <v>15315940</v>
      </c>
      <c r="DM24" s="736"/>
      <c r="DN24" s="736"/>
      <c r="DO24" s="736"/>
      <c r="DP24" s="736"/>
      <c r="DQ24" s="736"/>
      <c r="DR24" s="736"/>
      <c r="DS24" s="736"/>
      <c r="DT24" s="736"/>
      <c r="DU24" s="736"/>
      <c r="DV24" s="779"/>
      <c r="DW24" s="780">
        <v>55.2</v>
      </c>
      <c r="DX24" s="751"/>
      <c r="DY24" s="751"/>
      <c r="DZ24" s="751"/>
      <c r="EA24" s="751"/>
      <c r="EB24" s="751"/>
      <c r="EC24" s="781"/>
    </row>
    <row r="25" spans="2:133" ht="11.25" customHeight="1" x14ac:dyDescent="0.2">
      <c r="B25" s="677" t="s">
        <v>290</v>
      </c>
      <c r="C25" s="678"/>
      <c r="D25" s="678"/>
      <c r="E25" s="678"/>
      <c r="F25" s="678"/>
      <c r="G25" s="678"/>
      <c r="H25" s="678"/>
      <c r="I25" s="678"/>
      <c r="J25" s="678"/>
      <c r="K25" s="678"/>
      <c r="L25" s="678"/>
      <c r="M25" s="678"/>
      <c r="N25" s="678"/>
      <c r="O25" s="678"/>
      <c r="P25" s="678"/>
      <c r="Q25" s="679"/>
      <c r="R25" s="680" t="s">
        <v>127</v>
      </c>
      <c r="S25" s="681"/>
      <c r="T25" s="681"/>
      <c r="U25" s="681"/>
      <c r="V25" s="681"/>
      <c r="W25" s="681"/>
      <c r="X25" s="681"/>
      <c r="Y25" s="682"/>
      <c r="Z25" s="713" t="s">
        <v>237</v>
      </c>
      <c r="AA25" s="713"/>
      <c r="AB25" s="713"/>
      <c r="AC25" s="713"/>
      <c r="AD25" s="714" t="s">
        <v>127</v>
      </c>
      <c r="AE25" s="714"/>
      <c r="AF25" s="714"/>
      <c r="AG25" s="714"/>
      <c r="AH25" s="714"/>
      <c r="AI25" s="714"/>
      <c r="AJ25" s="714"/>
      <c r="AK25" s="714"/>
      <c r="AL25" s="683" t="s">
        <v>237</v>
      </c>
      <c r="AM25" s="684"/>
      <c r="AN25" s="684"/>
      <c r="AO25" s="715"/>
      <c r="AP25" s="774" t="s">
        <v>291</v>
      </c>
      <c r="AQ25" s="782"/>
      <c r="AR25" s="782"/>
      <c r="AS25" s="782"/>
      <c r="AT25" s="782"/>
      <c r="AU25" s="782"/>
      <c r="AV25" s="782"/>
      <c r="AW25" s="782"/>
      <c r="AX25" s="782"/>
      <c r="AY25" s="782"/>
      <c r="AZ25" s="782"/>
      <c r="BA25" s="782"/>
      <c r="BB25" s="782"/>
      <c r="BC25" s="782"/>
      <c r="BD25" s="782"/>
      <c r="BE25" s="782"/>
      <c r="BF25" s="776"/>
      <c r="BG25" s="680" t="s">
        <v>237</v>
      </c>
      <c r="BH25" s="681"/>
      <c r="BI25" s="681"/>
      <c r="BJ25" s="681"/>
      <c r="BK25" s="681"/>
      <c r="BL25" s="681"/>
      <c r="BM25" s="681"/>
      <c r="BN25" s="682"/>
      <c r="BO25" s="713" t="s">
        <v>237</v>
      </c>
      <c r="BP25" s="713"/>
      <c r="BQ25" s="713"/>
      <c r="BR25" s="713"/>
      <c r="BS25" s="686" t="s">
        <v>237</v>
      </c>
      <c r="BT25" s="681"/>
      <c r="BU25" s="681"/>
      <c r="BV25" s="681"/>
      <c r="BW25" s="681"/>
      <c r="BX25" s="681"/>
      <c r="BY25" s="681"/>
      <c r="BZ25" s="681"/>
      <c r="CA25" s="681"/>
      <c r="CB25" s="727"/>
      <c r="CD25" s="719" t="s">
        <v>292</v>
      </c>
      <c r="CE25" s="720"/>
      <c r="CF25" s="720"/>
      <c r="CG25" s="720"/>
      <c r="CH25" s="720"/>
      <c r="CI25" s="720"/>
      <c r="CJ25" s="720"/>
      <c r="CK25" s="720"/>
      <c r="CL25" s="720"/>
      <c r="CM25" s="720"/>
      <c r="CN25" s="720"/>
      <c r="CO25" s="720"/>
      <c r="CP25" s="720"/>
      <c r="CQ25" s="721"/>
      <c r="CR25" s="680">
        <v>8506027</v>
      </c>
      <c r="CS25" s="699"/>
      <c r="CT25" s="699"/>
      <c r="CU25" s="699"/>
      <c r="CV25" s="699"/>
      <c r="CW25" s="699"/>
      <c r="CX25" s="699"/>
      <c r="CY25" s="700"/>
      <c r="CZ25" s="683">
        <v>14.5</v>
      </c>
      <c r="DA25" s="701"/>
      <c r="DB25" s="701"/>
      <c r="DC25" s="702"/>
      <c r="DD25" s="686">
        <v>7961630</v>
      </c>
      <c r="DE25" s="699"/>
      <c r="DF25" s="699"/>
      <c r="DG25" s="699"/>
      <c r="DH25" s="699"/>
      <c r="DI25" s="699"/>
      <c r="DJ25" s="699"/>
      <c r="DK25" s="700"/>
      <c r="DL25" s="686">
        <v>7882603</v>
      </c>
      <c r="DM25" s="699"/>
      <c r="DN25" s="699"/>
      <c r="DO25" s="699"/>
      <c r="DP25" s="699"/>
      <c r="DQ25" s="699"/>
      <c r="DR25" s="699"/>
      <c r="DS25" s="699"/>
      <c r="DT25" s="699"/>
      <c r="DU25" s="699"/>
      <c r="DV25" s="700"/>
      <c r="DW25" s="683">
        <v>28.4</v>
      </c>
      <c r="DX25" s="701"/>
      <c r="DY25" s="701"/>
      <c r="DZ25" s="701"/>
      <c r="EA25" s="701"/>
      <c r="EB25" s="701"/>
      <c r="EC25" s="722"/>
    </row>
    <row r="26" spans="2:133" ht="11.25" customHeight="1" x14ac:dyDescent="0.2">
      <c r="B26" s="677" t="s">
        <v>293</v>
      </c>
      <c r="C26" s="678"/>
      <c r="D26" s="678"/>
      <c r="E26" s="678"/>
      <c r="F26" s="678"/>
      <c r="G26" s="678"/>
      <c r="H26" s="678"/>
      <c r="I26" s="678"/>
      <c r="J26" s="678"/>
      <c r="K26" s="678"/>
      <c r="L26" s="678"/>
      <c r="M26" s="678"/>
      <c r="N26" s="678"/>
      <c r="O26" s="678"/>
      <c r="P26" s="678"/>
      <c r="Q26" s="679"/>
      <c r="R26" s="680">
        <v>27342302</v>
      </c>
      <c r="S26" s="681"/>
      <c r="T26" s="681"/>
      <c r="U26" s="681"/>
      <c r="V26" s="681"/>
      <c r="W26" s="681"/>
      <c r="X26" s="681"/>
      <c r="Y26" s="682"/>
      <c r="Z26" s="713">
        <v>44.3</v>
      </c>
      <c r="AA26" s="713"/>
      <c r="AB26" s="713"/>
      <c r="AC26" s="713"/>
      <c r="AD26" s="714">
        <v>26256050</v>
      </c>
      <c r="AE26" s="714"/>
      <c r="AF26" s="714"/>
      <c r="AG26" s="714"/>
      <c r="AH26" s="714"/>
      <c r="AI26" s="714"/>
      <c r="AJ26" s="714"/>
      <c r="AK26" s="714"/>
      <c r="AL26" s="683">
        <v>99.7</v>
      </c>
      <c r="AM26" s="684"/>
      <c r="AN26" s="684"/>
      <c r="AO26" s="715"/>
      <c r="AP26" s="774" t="s">
        <v>294</v>
      </c>
      <c r="AQ26" s="775"/>
      <c r="AR26" s="775"/>
      <c r="AS26" s="775"/>
      <c r="AT26" s="775"/>
      <c r="AU26" s="775"/>
      <c r="AV26" s="775"/>
      <c r="AW26" s="775"/>
      <c r="AX26" s="775"/>
      <c r="AY26" s="775"/>
      <c r="AZ26" s="775"/>
      <c r="BA26" s="775"/>
      <c r="BB26" s="775"/>
      <c r="BC26" s="775"/>
      <c r="BD26" s="775"/>
      <c r="BE26" s="775"/>
      <c r="BF26" s="776"/>
      <c r="BG26" s="680" t="s">
        <v>237</v>
      </c>
      <c r="BH26" s="681"/>
      <c r="BI26" s="681"/>
      <c r="BJ26" s="681"/>
      <c r="BK26" s="681"/>
      <c r="BL26" s="681"/>
      <c r="BM26" s="681"/>
      <c r="BN26" s="682"/>
      <c r="BO26" s="713" t="s">
        <v>237</v>
      </c>
      <c r="BP26" s="713"/>
      <c r="BQ26" s="713"/>
      <c r="BR26" s="713"/>
      <c r="BS26" s="686" t="s">
        <v>237</v>
      </c>
      <c r="BT26" s="681"/>
      <c r="BU26" s="681"/>
      <c r="BV26" s="681"/>
      <c r="BW26" s="681"/>
      <c r="BX26" s="681"/>
      <c r="BY26" s="681"/>
      <c r="BZ26" s="681"/>
      <c r="CA26" s="681"/>
      <c r="CB26" s="727"/>
      <c r="CD26" s="719" t="s">
        <v>295</v>
      </c>
      <c r="CE26" s="720"/>
      <c r="CF26" s="720"/>
      <c r="CG26" s="720"/>
      <c r="CH26" s="720"/>
      <c r="CI26" s="720"/>
      <c r="CJ26" s="720"/>
      <c r="CK26" s="720"/>
      <c r="CL26" s="720"/>
      <c r="CM26" s="720"/>
      <c r="CN26" s="720"/>
      <c r="CO26" s="720"/>
      <c r="CP26" s="720"/>
      <c r="CQ26" s="721"/>
      <c r="CR26" s="680">
        <v>5185300</v>
      </c>
      <c r="CS26" s="681"/>
      <c r="CT26" s="681"/>
      <c r="CU26" s="681"/>
      <c r="CV26" s="681"/>
      <c r="CW26" s="681"/>
      <c r="CX26" s="681"/>
      <c r="CY26" s="682"/>
      <c r="CZ26" s="683">
        <v>8.9</v>
      </c>
      <c r="DA26" s="701"/>
      <c r="DB26" s="701"/>
      <c r="DC26" s="702"/>
      <c r="DD26" s="686">
        <v>4972047</v>
      </c>
      <c r="DE26" s="681"/>
      <c r="DF26" s="681"/>
      <c r="DG26" s="681"/>
      <c r="DH26" s="681"/>
      <c r="DI26" s="681"/>
      <c r="DJ26" s="681"/>
      <c r="DK26" s="682"/>
      <c r="DL26" s="686" t="s">
        <v>127</v>
      </c>
      <c r="DM26" s="681"/>
      <c r="DN26" s="681"/>
      <c r="DO26" s="681"/>
      <c r="DP26" s="681"/>
      <c r="DQ26" s="681"/>
      <c r="DR26" s="681"/>
      <c r="DS26" s="681"/>
      <c r="DT26" s="681"/>
      <c r="DU26" s="681"/>
      <c r="DV26" s="682"/>
      <c r="DW26" s="683" t="s">
        <v>237</v>
      </c>
      <c r="DX26" s="701"/>
      <c r="DY26" s="701"/>
      <c r="DZ26" s="701"/>
      <c r="EA26" s="701"/>
      <c r="EB26" s="701"/>
      <c r="EC26" s="722"/>
    </row>
    <row r="27" spans="2:133" ht="11.25" customHeight="1" x14ac:dyDescent="0.2">
      <c r="B27" s="677" t="s">
        <v>296</v>
      </c>
      <c r="C27" s="678"/>
      <c r="D27" s="678"/>
      <c r="E27" s="678"/>
      <c r="F27" s="678"/>
      <c r="G27" s="678"/>
      <c r="H27" s="678"/>
      <c r="I27" s="678"/>
      <c r="J27" s="678"/>
      <c r="K27" s="678"/>
      <c r="L27" s="678"/>
      <c r="M27" s="678"/>
      <c r="N27" s="678"/>
      <c r="O27" s="678"/>
      <c r="P27" s="678"/>
      <c r="Q27" s="679"/>
      <c r="R27" s="680">
        <v>13131</v>
      </c>
      <c r="S27" s="681"/>
      <c r="T27" s="681"/>
      <c r="U27" s="681"/>
      <c r="V27" s="681"/>
      <c r="W27" s="681"/>
      <c r="X27" s="681"/>
      <c r="Y27" s="682"/>
      <c r="Z27" s="713">
        <v>0</v>
      </c>
      <c r="AA27" s="713"/>
      <c r="AB27" s="713"/>
      <c r="AC27" s="713"/>
      <c r="AD27" s="714">
        <v>13131</v>
      </c>
      <c r="AE27" s="714"/>
      <c r="AF27" s="714"/>
      <c r="AG27" s="714"/>
      <c r="AH27" s="714"/>
      <c r="AI27" s="714"/>
      <c r="AJ27" s="714"/>
      <c r="AK27" s="714"/>
      <c r="AL27" s="683">
        <v>0</v>
      </c>
      <c r="AM27" s="684"/>
      <c r="AN27" s="684"/>
      <c r="AO27" s="715"/>
      <c r="AP27" s="677" t="s">
        <v>297</v>
      </c>
      <c r="AQ27" s="678"/>
      <c r="AR27" s="678"/>
      <c r="AS27" s="678"/>
      <c r="AT27" s="678"/>
      <c r="AU27" s="678"/>
      <c r="AV27" s="678"/>
      <c r="AW27" s="678"/>
      <c r="AX27" s="678"/>
      <c r="AY27" s="678"/>
      <c r="AZ27" s="678"/>
      <c r="BA27" s="678"/>
      <c r="BB27" s="678"/>
      <c r="BC27" s="678"/>
      <c r="BD27" s="678"/>
      <c r="BE27" s="678"/>
      <c r="BF27" s="679"/>
      <c r="BG27" s="680">
        <v>15796170</v>
      </c>
      <c r="BH27" s="681"/>
      <c r="BI27" s="681"/>
      <c r="BJ27" s="681"/>
      <c r="BK27" s="681"/>
      <c r="BL27" s="681"/>
      <c r="BM27" s="681"/>
      <c r="BN27" s="682"/>
      <c r="BO27" s="713">
        <v>100</v>
      </c>
      <c r="BP27" s="713"/>
      <c r="BQ27" s="713"/>
      <c r="BR27" s="713"/>
      <c r="BS27" s="686">
        <v>259459</v>
      </c>
      <c r="BT27" s="681"/>
      <c r="BU27" s="681"/>
      <c r="BV27" s="681"/>
      <c r="BW27" s="681"/>
      <c r="BX27" s="681"/>
      <c r="BY27" s="681"/>
      <c r="BZ27" s="681"/>
      <c r="CA27" s="681"/>
      <c r="CB27" s="727"/>
      <c r="CD27" s="719" t="s">
        <v>298</v>
      </c>
      <c r="CE27" s="720"/>
      <c r="CF27" s="720"/>
      <c r="CG27" s="720"/>
      <c r="CH27" s="720"/>
      <c r="CI27" s="720"/>
      <c r="CJ27" s="720"/>
      <c r="CK27" s="720"/>
      <c r="CL27" s="720"/>
      <c r="CM27" s="720"/>
      <c r="CN27" s="720"/>
      <c r="CO27" s="720"/>
      <c r="CP27" s="720"/>
      <c r="CQ27" s="721"/>
      <c r="CR27" s="680">
        <v>10916006</v>
      </c>
      <c r="CS27" s="699"/>
      <c r="CT27" s="699"/>
      <c r="CU27" s="699"/>
      <c r="CV27" s="699"/>
      <c r="CW27" s="699"/>
      <c r="CX27" s="699"/>
      <c r="CY27" s="700"/>
      <c r="CZ27" s="683">
        <v>18.7</v>
      </c>
      <c r="DA27" s="701"/>
      <c r="DB27" s="701"/>
      <c r="DC27" s="702"/>
      <c r="DD27" s="686">
        <v>3214847</v>
      </c>
      <c r="DE27" s="699"/>
      <c r="DF27" s="699"/>
      <c r="DG27" s="699"/>
      <c r="DH27" s="699"/>
      <c r="DI27" s="699"/>
      <c r="DJ27" s="699"/>
      <c r="DK27" s="700"/>
      <c r="DL27" s="686">
        <v>3199560</v>
      </c>
      <c r="DM27" s="699"/>
      <c r="DN27" s="699"/>
      <c r="DO27" s="699"/>
      <c r="DP27" s="699"/>
      <c r="DQ27" s="699"/>
      <c r="DR27" s="699"/>
      <c r="DS27" s="699"/>
      <c r="DT27" s="699"/>
      <c r="DU27" s="699"/>
      <c r="DV27" s="700"/>
      <c r="DW27" s="683">
        <v>11.5</v>
      </c>
      <c r="DX27" s="701"/>
      <c r="DY27" s="701"/>
      <c r="DZ27" s="701"/>
      <c r="EA27" s="701"/>
      <c r="EB27" s="701"/>
      <c r="EC27" s="722"/>
    </row>
    <row r="28" spans="2:133" ht="11.25" customHeight="1" x14ac:dyDescent="0.2">
      <c r="B28" s="677" t="s">
        <v>299</v>
      </c>
      <c r="C28" s="678"/>
      <c r="D28" s="678"/>
      <c r="E28" s="678"/>
      <c r="F28" s="678"/>
      <c r="G28" s="678"/>
      <c r="H28" s="678"/>
      <c r="I28" s="678"/>
      <c r="J28" s="678"/>
      <c r="K28" s="678"/>
      <c r="L28" s="678"/>
      <c r="M28" s="678"/>
      <c r="N28" s="678"/>
      <c r="O28" s="678"/>
      <c r="P28" s="678"/>
      <c r="Q28" s="679"/>
      <c r="R28" s="680">
        <v>248363</v>
      </c>
      <c r="S28" s="681"/>
      <c r="T28" s="681"/>
      <c r="U28" s="681"/>
      <c r="V28" s="681"/>
      <c r="W28" s="681"/>
      <c r="X28" s="681"/>
      <c r="Y28" s="682"/>
      <c r="Z28" s="713">
        <v>0.4</v>
      </c>
      <c r="AA28" s="713"/>
      <c r="AB28" s="713"/>
      <c r="AC28" s="713"/>
      <c r="AD28" s="714" t="s">
        <v>127</v>
      </c>
      <c r="AE28" s="714"/>
      <c r="AF28" s="714"/>
      <c r="AG28" s="714"/>
      <c r="AH28" s="714"/>
      <c r="AI28" s="714"/>
      <c r="AJ28" s="714"/>
      <c r="AK28" s="714"/>
      <c r="AL28" s="683" t="s">
        <v>237</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300</v>
      </c>
      <c r="CE28" s="720"/>
      <c r="CF28" s="720"/>
      <c r="CG28" s="720"/>
      <c r="CH28" s="720"/>
      <c r="CI28" s="720"/>
      <c r="CJ28" s="720"/>
      <c r="CK28" s="720"/>
      <c r="CL28" s="720"/>
      <c r="CM28" s="720"/>
      <c r="CN28" s="720"/>
      <c r="CO28" s="720"/>
      <c r="CP28" s="720"/>
      <c r="CQ28" s="721"/>
      <c r="CR28" s="680">
        <v>4417978</v>
      </c>
      <c r="CS28" s="681"/>
      <c r="CT28" s="681"/>
      <c r="CU28" s="681"/>
      <c r="CV28" s="681"/>
      <c r="CW28" s="681"/>
      <c r="CX28" s="681"/>
      <c r="CY28" s="682"/>
      <c r="CZ28" s="683">
        <v>7.6</v>
      </c>
      <c r="DA28" s="701"/>
      <c r="DB28" s="701"/>
      <c r="DC28" s="702"/>
      <c r="DD28" s="686">
        <v>4233777</v>
      </c>
      <c r="DE28" s="681"/>
      <c r="DF28" s="681"/>
      <c r="DG28" s="681"/>
      <c r="DH28" s="681"/>
      <c r="DI28" s="681"/>
      <c r="DJ28" s="681"/>
      <c r="DK28" s="682"/>
      <c r="DL28" s="686">
        <v>4233777</v>
      </c>
      <c r="DM28" s="681"/>
      <c r="DN28" s="681"/>
      <c r="DO28" s="681"/>
      <c r="DP28" s="681"/>
      <c r="DQ28" s="681"/>
      <c r="DR28" s="681"/>
      <c r="DS28" s="681"/>
      <c r="DT28" s="681"/>
      <c r="DU28" s="681"/>
      <c r="DV28" s="682"/>
      <c r="DW28" s="683">
        <v>15.3</v>
      </c>
      <c r="DX28" s="701"/>
      <c r="DY28" s="701"/>
      <c r="DZ28" s="701"/>
      <c r="EA28" s="701"/>
      <c r="EB28" s="701"/>
      <c r="EC28" s="722"/>
    </row>
    <row r="29" spans="2:133" ht="11.25" customHeight="1" x14ac:dyDescent="0.2">
      <c r="B29" s="677" t="s">
        <v>301</v>
      </c>
      <c r="C29" s="678"/>
      <c r="D29" s="678"/>
      <c r="E29" s="678"/>
      <c r="F29" s="678"/>
      <c r="G29" s="678"/>
      <c r="H29" s="678"/>
      <c r="I29" s="678"/>
      <c r="J29" s="678"/>
      <c r="K29" s="678"/>
      <c r="L29" s="678"/>
      <c r="M29" s="678"/>
      <c r="N29" s="678"/>
      <c r="O29" s="678"/>
      <c r="P29" s="678"/>
      <c r="Q29" s="679"/>
      <c r="R29" s="680">
        <v>440604</v>
      </c>
      <c r="S29" s="681"/>
      <c r="T29" s="681"/>
      <c r="U29" s="681"/>
      <c r="V29" s="681"/>
      <c r="W29" s="681"/>
      <c r="X29" s="681"/>
      <c r="Y29" s="682"/>
      <c r="Z29" s="713">
        <v>0.7</v>
      </c>
      <c r="AA29" s="713"/>
      <c r="AB29" s="713"/>
      <c r="AC29" s="713"/>
      <c r="AD29" s="714">
        <v>34970</v>
      </c>
      <c r="AE29" s="714"/>
      <c r="AF29" s="714"/>
      <c r="AG29" s="714"/>
      <c r="AH29" s="714"/>
      <c r="AI29" s="714"/>
      <c r="AJ29" s="714"/>
      <c r="AK29" s="714"/>
      <c r="AL29" s="683">
        <v>0.1</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302</v>
      </c>
      <c r="CE29" s="766"/>
      <c r="CF29" s="719" t="s">
        <v>303</v>
      </c>
      <c r="CG29" s="720"/>
      <c r="CH29" s="720"/>
      <c r="CI29" s="720"/>
      <c r="CJ29" s="720"/>
      <c r="CK29" s="720"/>
      <c r="CL29" s="720"/>
      <c r="CM29" s="720"/>
      <c r="CN29" s="720"/>
      <c r="CO29" s="720"/>
      <c r="CP29" s="720"/>
      <c r="CQ29" s="721"/>
      <c r="CR29" s="680">
        <v>4417943</v>
      </c>
      <c r="CS29" s="699"/>
      <c r="CT29" s="699"/>
      <c r="CU29" s="699"/>
      <c r="CV29" s="699"/>
      <c r="CW29" s="699"/>
      <c r="CX29" s="699"/>
      <c r="CY29" s="700"/>
      <c r="CZ29" s="683">
        <v>7.6</v>
      </c>
      <c r="DA29" s="701"/>
      <c r="DB29" s="701"/>
      <c r="DC29" s="702"/>
      <c r="DD29" s="686">
        <v>4233742</v>
      </c>
      <c r="DE29" s="699"/>
      <c r="DF29" s="699"/>
      <c r="DG29" s="699"/>
      <c r="DH29" s="699"/>
      <c r="DI29" s="699"/>
      <c r="DJ29" s="699"/>
      <c r="DK29" s="700"/>
      <c r="DL29" s="686">
        <v>4233742</v>
      </c>
      <c r="DM29" s="699"/>
      <c r="DN29" s="699"/>
      <c r="DO29" s="699"/>
      <c r="DP29" s="699"/>
      <c r="DQ29" s="699"/>
      <c r="DR29" s="699"/>
      <c r="DS29" s="699"/>
      <c r="DT29" s="699"/>
      <c r="DU29" s="699"/>
      <c r="DV29" s="700"/>
      <c r="DW29" s="683">
        <v>15.3</v>
      </c>
      <c r="DX29" s="701"/>
      <c r="DY29" s="701"/>
      <c r="DZ29" s="701"/>
      <c r="EA29" s="701"/>
      <c r="EB29" s="701"/>
      <c r="EC29" s="722"/>
    </row>
    <row r="30" spans="2:133" ht="11.25" customHeight="1" x14ac:dyDescent="0.2">
      <c r="B30" s="677" t="s">
        <v>304</v>
      </c>
      <c r="C30" s="678"/>
      <c r="D30" s="678"/>
      <c r="E30" s="678"/>
      <c r="F30" s="678"/>
      <c r="G30" s="678"/>
      <c r="H30" s="678"/>
      <c r="I30" s="678"/>
      <c r="J30" s="678"/>
      <c r="K30" s="678"/>
      <c r="L30" s="678"/>
      <c r="M30" s="678"/>
      <c r="N30" s="678"/>
      <c r="O30" s="678"/>
      <c r="P30" s="678"/>
      <c r="Q30" s="679"/>
      <c r="R30" s="680">
        <v>190838</v>
      </c>
      <c r="S30" s="681"/>
      <c r="T30" s="681"/>
      <c r="U30" s="681"/>
      <c r="V30" s="681"/>
      <c r="W30" s="681"/>
      <c r="X30" s="681"/>
      <c r="Y30" s="682"/>
      <c r="Z30" s="713">
        <v>0.3</v>
      </c>
      <c r="AA30" s="713"/>
      <c r="AB30" s="713"/>
      <c r="AC30" s="713"/>
      <c r="AD30" s="714" t="s">
        <v>237</v>
      </c>
      <c r="AE30" s="714"/>
      <c r="AF30" s="714"/>
      <c r="AG30" s="714"/>
      <c r="AH30" s="714"/>
      <c r="AI30" s="714"/>
      <c r="AJ30" s="714"/>
      <c r="AK30" s="714"/>
      <c r="AL30" s="683" t="s">
        <v>237</v>
      </c>
      <c r="AM30" s="684"/>
      <c r="AN30" s="684"/>
      <c r="AO30" s="715"/>
      <c r="AP30" s="741" t="s">
        <v>220</v>
      </c>
      <c r="AQ30" s="742"/>
      <c r="AR30" s="742"/>
      <c r="AS30" s="742"/>
      <c r="AT30" s="742"/>
      <c r="AU30" s="742"/>
      <c r="AV30" s="742"/>
      <c r="AW30" s="742"/>
      <c r="AX30" s="742"/>
      <c r="AY30" s="742"/>
      <c r="AZ30" s="742"/>
      <c r="BA30" s="742"/>
      <c r="BB30" s="742"/>
      <c r="BC30" s="742"/>
      <c r="BD30" s="742"/>
      <c r="BE30" s="742"/>
      <c r="BF30" s="743"/>
      <c r="BG30" s="741" t="s">
        <v>305</v>
      </c>
      <c r="BH30" s="754"/>
      <c r="BI30" s="754"/>
      <c r="BJ30" s="754"/>
      <c r="BK30" s="754"/>
      <c r="BL30" s="754"/>
      <c r="BM30" s="754"/>
      <c r="BN30" s="754"/>
      <c r="BO30" s="754"/>
      <c r="BP30" s="754"/>
      <c r="BQ30" s="755"/>
      <c r="BR30" s="741" t="s">
        <v>306</v>
      </c>
      <c r="BS30" s="754"/>
      <c r="BT30" s="754"/>
      <c r="BU30" s="754"/>
      <c r="BV30" s="754"/>
      <c r="BW30" s="754"/>
      <c r="BX30" s="754"/>
      <c r="BY30" s="754"/>
      <c r="BZ30" s="754"/>
      <c r="CA30" s="754"/>
      <c r="CB30" s="755"/>
      <c r="CD30" s="767"/>
      <c r="CE30" s="768"/>
      <c r="CF30" s="719" t="s">
        <v>307</v>
      </c>
      <c r="CG30" s="720"/>
      <c r="CH30" s="720"/>
      <c r="CI30" s="720"/>
      <c r="CJ30" s="720"/>
      <c r="CK30" s="720"/>
      <c r="CL30" s="720"/>
      <c r="CM30" s="720"/>
      <c r="CN30" s="720"/>
      <c r="CO30" s="720"/>
      <c r="CP30" s="720"/>
      <c r="CQ30" s="721"/>
      <c r="CR30" s="680">
        <v>4060063</v>
      </c>
      <c r="CS30" s="681"/>
      <c r="CT30" s="681"/>
      <c r="CU30" s="681"/>
      <c r="CV30" s="681"/>
      <c r="CW30" s="681"/>
      <c r="CX30" s="681"/>
      <c r="CY30" s="682"/>
      <c r="CZ30" s="683">
        <v>6.9</v>
      </c>
      <c r="DA30" s="701"/>
      <c r="DB30" s="701"/>
      <c r="DC30" s="702"/>
      <c r="DD30" s="686">
        <v>3888920</v>
      </c>
      <c r="DE30" s="681"/>
      <c r="DF30" s="681"/>
      <c r="DG30" s="681"/>
      <c r="DH30" s="681"/>
      <c r="DI30" s="681"/>
      <c r="DJ30" s="681"/>
      <c r="DK30" s="682"/>
      <c r="DL30" s="686">
        <v>3888920</v>
      </c>
      <c r="DM30" s="681"/>
      <c r="DN30" s="681"/>
      <c r="DO30" s="681"/>
      <c r="DP30" s="681"/>
      <c r="DQ30" s="681"/>
      <c r="DR30" s="681"/>
      <c r="DS30" s="681"/>
      <c r="DT30" s="681"/>
      <c r="DU30" s="681"/>
      <c r="DV30" s="682"/>
      <c r="DW30" s="683">
        <v>14</v>
      </c>
      <c r="DX30" s="701"/>
      <c r="DY30" s="701"/>
      <c r="DZ30" s="701"/>
      <c r="EA30" s="701"/>
      <c r="EB30" s="701"/>
      <c r="EC30" s="722"/>
    </row>
    <row r="31" spans="2:133" ht="11.25" customHeight="1" x14ac:dyDescent="0.2">
      <c r="B31" s="677" t="s">
        <v>308</v>
      </c>
      <c r="C31" s="678"/>
      <c r="D31" s="678"/>
      <c r="E31" s="678"/>
      <c r="F31" s="678"/>
      <c r="G31" s="678"/>
      <c r="H31" s="678"/>
      <c r="I31" s="678"/>
      <c r="J31" s="678"/>
      <c r="K31" s="678"/>
      <c r="L31" s="678"/>
      <c r="M31" s="678"/>
      <c r="N31" s="678"/>
      <c r="O31" s="678"/>
      <c r="P31" s="678"/>
      <c r="Q31" s="679"/>
      <c r="R31" s="680">
        <v>19613405</v>
      </c>
      <c r="S31" s="681"/>
      <c r="T31" s="681"/>
      <c r="U31" s="681"/>
      <c r="V31" s="681"/>
      <c r="W31" s="681"/>
      <c r="X31" s="681"/>
      <c r="Y31" s="682"/>
      <c r="Z31" s="713">
        <v>31.8</v>
      </c>
      <c r="AA31" s="713"/>
      <c r="AB31" s="713"/>
      <c r="AC31" s="713"/>
      <c r="AD31" s="714" t="s">
        <v>127</v>
      </c>
      <c r="AE31" s="714"/>
      <c r="AF31" s="714"/>
      <c r="AG31" s="714"/>
      <c r="AH31" s="714"/>
      <c r="AI31" s="714"/>
      <c r="AJ31" s="714"/>
      <c r="AK31" s="714"/>
      <c r="AL31" s="683" t="s">
        <v>237</v>
      </c>
      <c r="AM31" s="684"/>
      <c r="AN31" s="684"/>
      <c r="AO31" s="715"/>
      <c r="AP31" s="756" t="s">
        <v>309</v>
      </c>
      <c r="AQ31" s="757"/>
      <c r="AR31" s="757"/>
      <c r="AS31" s="757"/>
      <c r="AT31" s="762" t="s">
        <v>310</v>
      </c>
      <c r="AU31" s="231"/>
      <c r="AV31" s="231"/>
      <c r="AW31" s="231"/>
      <c r="AX31" s="746" t="s">
        <v>185</v>
      </c>
      <c r="AY31" s="747"/>
      <c r="AZ31" s="747"/>
      <c r="BA31" s="747"/>
      <c r="BB31" s="747"/>
      <c r="BC31" s="747"/>
      <c r="BD31" s="747"/>
      <c r="BE31" s="747"/>
      <c r="BF31" s="748"/>
      <c r="BG31" s="749">
        <v>99.2</v>
      </c>
      <c r="BH31" s="750"/>
      <c r="BI31" s="750"/>
      <c r="BJ31" s="750"/>
      <c r="BK31" s="750"/>
      <c r="BL31" s="750"/>
      <c r="BM31" s="751">
        <v>97.6</v>
      </c>
      <c r="BN31" s="750"/>
      <c r="BO31" s="750"/>
      <c r="BP31" s="750"/>
      <c r="BQ31" s="752"/>
      <c r="BR31" s="749">
        <v>99.4</v>
      </c>
      <c r="BS31" s="750"/>
      <c r="BT31" s="750"/>
      <c r="BU31" s="750"/>
      <c r="BV31" s="750"/>
      <c r="BW31" s="750"/>
      <c r="BX31" s="751">
        <v>97.6</v>
      </c>
      <c r="BY31" s="750"/>
      <c r="BZ31" s="750"/>
      <c r="CA31" s="750"/>
      <c r="CB31" s="752"/>
      <c r="CD31" s="767"/>
      <c r="CE31" s="768"/>
      <c r="CF31" s="719" t="s">
        <v>311</v>
      </c>
      <c r="CG31" s="720"/>
      <c r="CH31" s="720"/>
      <c r="CI31" s="720"/>
      <c r="CJ31" s="720"/>
      <c r="CK31" s="720"/>
      <c r="CL31" s="720"/>
      <c r="CM31" s="720"/>
      <c r="CN31" s="720"/>
      <c r="CO31" s="720"/>
      <c r="CP31" s="720"/>
      <c r="CQ31" s="721"/>
      <c r="CR31" s="680">
        <v>357880</v>
      </c>
      <c r="CS31" s="699"/>
      <c r="CT31" s="699"/>
      <c r="CU31" s="699"/>
      <c r="CV31" s="699"/>
      <c r="CW31" s="699"/>
      <c r="CX31" s="699"/>
      <c r="CY31" s="700"/>
      <c r="CZ31" s="683">
        <v>0.6</v>
      </c>
      <c r="DA31" s="701"/>
      <c r="DB31" s="701"/>
      <c r="DC31" s="702"/>
      <c r="DD31" s="686">
        <v>344822</v>
      </c>
      <c r="DE31" s="699"/>
      <c r="DF31" s="699"/>
      <c r="DG31" s="699"/>
      <c r="DH31" s="699"/>
      <c r="DI31" s="699"/>
      <c r="DJ31" s="699"/>
      <c r="DK31" s="700"/>
      <c r="DL31" s="686">
        <v>344822</v>
      </c>
      <c r="DM31" s="699"/>
      <c r="DN31" s="699"/>
      <c r="DO31" s="699"/>
      <c r="DP31" s="699"/>
      <c r="DQ31" s="699"/>
      <c r="DR31" s="699"/>
      <c r="DS31" s="699"/>
      <c r="DT31" s="699"/>
      <c r="DU31" s="699"/>
      <c r="DV31" s="700"/>
      <c r="DW31" s="683">
        <v>1.2</v>
      </c>
      <c r="DX31" s="701"/>
      <c r="DY31" s="701"/>
      <c r="DZ31" s="701"/>
      <c r="EA31" s="701"/>
      <c r="EB31" s="701"/>
      <c r="EC31" s="722"/>
    </row>
    <row r="32" spans="2:133" ht="11.25" customHeight="1" x14ac:dyDescent="0.2">
      <c r="B32" s="771" t="s">
        <v>312</v>
      </c>
      <c r="C32" s="772"/>
      <c r="D32" s="772"/>
      <c r="E32" s="772"/>
      <c r="F32" s="772"/>
      <c r="G32" s="772"/>
      <c r="H32" s="772"/>
      <c r="I32" s="772"/>
      <c r="J32" s="772"/>
      <c r="K32" s="772"/>
      <c r="L32" s="772"/>
      <c r="M32" s="772"/>
      <c r="N32" s="772"/>
      <c r="O32" s="772"/>
      <c r="P32" s="772"/>
      <c r="Q32" s="773"/>
      <c r="R32" s="680" t="s">
        <v>127</v>
      </c>
      <c r="S32" s="681"/>
      <c r="T32" s="681"/>
      <c r="U32" s="681"/>
      <c r="V32" s="681"/>
      <c r="W32" s="681"/>
      <c r="X32" s="681"/>
      <c r="Y32" s="682"/>
      <c r="Z32" s="713" t="s">
        <v>127</v>
      </c>
      <c r="AA32" s="713"/>
      <c r="AB32" s="713"/>
      <c r="AC32" s="713"/>
      <c r="AD32" s="714" t="s">
        <v>127</v>
      </c>
      <c r="AE32" s="714"/>
      <c r="AF32" s="714"/>
      <c r="AG32" s="714"/>
      <c r="AH32" s="714"/>
      <c r="AI32" s="714"/>
      <c r="AJ32" s="714"/>
      <c r="AK32" s="714"/>
      <c r="AL32" s="683" t="s">
        <v>237</v>
      </c>
      <c r="AM32" s="684"/>
      <c r="AN32" s="684"/>
      <c r="AO32" s="715"/>
      <c r="AP32" s="758"/>
      <c r="AQ32" s="759"/>
      <c r="AR32" s="759"/>
      <c r="AS32" s="759"/>
      <c r="AT32" s="763"/>
      <c r="AU32" s="230" t="s">
        <v>313</v>
      </c>
      <c r="AV32" s="230"/>
      <c r="AW32" s="230"/>
      <c r="AX32" s="677" t="s">
        <v>314</v>
      </c>
      <c r="AY32" s="678"/>
      <c r="AZ32" s="678"/>
      <c r="BA32" s="678"/>
      <c r="BB32" s="678"/>
      <c r="BC32" s="678"/>
      <c r="BD32" s="678"/>
      <c r="BE32" s="678"/>
      <c r="BF32" s="679"/>
      <c r="BG32" s="753">
        <v>99.4</v>
      </c>
      <c r="BH32" s="699"/>
      <c r="BI32" s="699"/>
      <c r="BJ32" s="699"/>
      <c r="BK32" s="699"/>
      <c r="BL32" s="699"/>
      <c r="BM32" s="684">
        <v>98.4</v>
      </c>
      <c r="BN32" s="745"/>
      <c r="BO32" s="745"/>
      <c r="BP32" s="745"/>
      <c r="BQ32" s="726"/>
      <c r="BR32" s="753">
        <v>99.4</v>
      </c>
      <c r="BS32" s="699"/>
      <c r="BT32" s="699"/>
      <c r="BU32" s="699"/>
      <c r="BV32" s="699"/>
      <c r="BW32" s="699"/>
      <c r="BX32" s="684">
        <v>98.3</v>
      </c>
      <c r="BY32" s="745"/>
      <c r="BZ32" s="745"/>
      <c r="CA32" s="745"/>
      <c r="CB32" s="726"/>
      <c r="CD32" s="769"/>
      <c r="CE32" s="770"/>
      <c r="CF32" s="719" t="s">
        <v>315</v>
      </c>
      <c r="CG32" s="720"/>
      <c r="CH32" s="720"/>
      <c r="CI32" s="720"/>
      <c r="CJ32" s="720"/>
      <c r="CK32" s="720"/>
      <c r="CL32" s="720"/>
      <c r="CM32" s="720"/>
      <c r="CN32" s="720"/>
      <c r="CO32" s="720"/>
      <c r="CP32" s="720"/>
      <c r="CQ32" s="721"/>
      <c r="CR32" s="680">
        <v>35</v>
      </c>
      <c r="CS32" s="681"/>
      <c r="CT32" s="681"/>
      <c r="CU32" s="681"/>
      <c r="CV32" s="681"/>
      <c r="CW32" s="681"/>
      <c r="CX32" s="681"/>
      <c r="CY32" s="682"/>
      <c r="CZ32" s="683">
        <v>0</v>
      </c>
      <c r="DA32" s="701"/>
      <c r="DB32" s="701"/>
      <c r="DC32" s="702"/>
      <c r="DD32" s="686">
        <v>35</v>
      </c>
      <c r="DE32" s="681"/>
      <c r="DF32" s="681"/>
      <c r="DG32" s="681"/>
      <c r="DH32" s="681"/>
      <c r="DI32" s="681"/>
      <c r="DJ32" s="681"/>
      <c r="DK32" s="682"/>
      <c r="DL32" s="686">
        <v>35</v>
      </c>
      <c r="DM32" s="681"/>
      <c r="DN32" s="681"/>
      <c r="DO32" s="681"/>
      <c r="DP32" s="681"/>
      <c r="DQ32" s="681"/>
      <c r="DR32" s="681"/>
      <c r="DS32" s="681"/>
      <c r="DT32" s="681"/>
      <c r="DU32" s="681"/>
      <c r="DV32" s="682"/>
      <c r="DW32" s="683">
        <v>0</v>
      </c>
      <c r="DX32" s="701"/>
      <c r="DY32" s="701"/>
      <c r="DZ32" s="701"/>
      <c r="EA32" s="701"/>
      <c r="EB32" s="701"/>
      <c r="EC32" s="722"/>
    </row>
    <row r="33" spans="2:133" ht="11.25" customHeight="1" x14ac:dyDescent="0.2">
      <c r="B33" s="677" t="s">
        <v>316</v>
      </c>
      <c r="C33" s="678"/>
      <c r="D33" s="678"/>
      <c r="E33" s="678"/>
      <c r="F33" s="678"/>
      <c r="G33" s="678"/>
      <c r="H33" s="678"/>
      <c r="I33" s="678"/>
      <c r="J33" s="678"/>
      <c r="K33" s="678"/>
      <c r="L33" s="678"/>
      <c r="M33" s="678"/>
      <c r="N33" s="678"/>
      <c r="O33" s="678"/>
      <c r="P33" s="678"/>
      <c r="Q33" s="679"/>
      <c r="R33" s="680">
        <v>3586493</v>
      </c>
      <c r="S33" s="681"/>
      <c r="T33" s="681"/>
      <c r="U33" s="681"/>
      <c r="V33" s="681"/>
      <c r="W33" s="681"/>
      <c r="X33" s="681"/>
      <c r="Y33" s="682"/>
      <c r="Z33" s="713">
        <v>5.8</v>
      </c>
      <c r="AA33" s="713"/>
      <c r="AB33" s="713"/>
      <c r="AC33" s="713"/>
      <c r="AD33" s="714" t="s">
        <v>127</v>
      </c>
      <c r="AE33" s="714"/>
      <c r="AF33" s="714"/>
      <c r="AG33" s="714"/>
      <c r="AH33" s="714"/>
      <c r="AI33" s="714"/>
      <c r="AJ33" s="714"/>
      <c r="AK33" s="714"/>
      <c r="AL33" s="683" t="s">
        <v>237</v>
      </c>
      <c r="AM33" s="684"/>
      <c r="AN33" s="684"/>
      <c r="AO33" s="715"/>
      <c r="AP33" s="760"/>
      <c r="AQ33" s="761"/>
      <c r="AR33" s="761"/>
      <c r="AS33" s="761"/>
      <c r="AT33" s="764"/>
      <c r="AU33" s="232"/>
      <c r="AV33" s="232"/>
      <c r="AW33" s="232"/>
      <c r="AX33" s="661" t="s">
        <v>317</v>
      </c>
      <c r="AY33" s="662"/>
      <c r="AZ33" s="662"/>
      <c r="BA33" s="662"/>
      <c r="BB33" s="662"/>
      <c r="BC33" s="662"/>
      <c r="BD33" s="662"/>
      <c r="BE33" s="662"/>
      <c r="BF33" s="663"/>
      <c r="BG33" s="744">
        <v>99</v>
      </c>
      <c r="BH33" s="665"/>
      <c r="BI33" s="665"/>
      <c r="BJ33" s="665"/>
      <c r="BK33" s="665"/>
      <c r="BL33" s="665"/>
      <c r="BM33" s="707">
        <v>96.9</v>
      </c>
      <c r="BN33" s="665"/>
      <c r="BO33" s="665"/>
      <c r="BP33" s="665"/>
      <c r="BQ33" s="709"/>
      <c r="BR33" s="744">
        <v>99.4</v>
      </c>
      <c r="BS33" s="665"/>
      <c r="BT33" s="665"/>
      <c r="BU33" s="665"/>
      <c r="BV33" s="665"/>
      <c r="BW33" s="665"/>
      <c r="BX33" s="707">
        <v>97.1</v>
      </c>
      <c r="BY33" s="665"/>
      <c r="BZ33" s="665"/>
      <c r="CA33" s="665"/>
      <c r="CB33" s="709"/>
      <c r="CD33" s="719" t="s">
        <v>318</v>
      </c>
      <c r="CE33" s="720"/>
      <c r="CF33" s="720"/>
      <c r="CG33" s="720"/>
      <c r="CH33" s="720"/>
      <c r="CI33" s="720"/>
      <c r="CJ33" s="720"/>
      <c r="CK33" s="720"/>
      <c r="CL33" s="720"/>
      <c r="CM33" s="720"/>
      <c r="CN33" s="720"/>
      <c r="CO33" s="720"/>
      <c r="CP33" s="720"/>
      <c r="CQ33" s="721"/>
      <c r="CR33" s="680">
        <v>29083816</v>
      </c>
      <c r="CS33" s="699"/>
      <c r="CT33" s="699"/>
      <c r="CU33" s="699"/>
      <c r="CV33" s="699"/>
      <c r="CW33" s="699"/>
      <c r="CX33" s="699"/>
      <c r="CY33" s="700"/>
      <c r="CZ33" s="683">
        <v>49.7</v>
      </c>
      <c r="DA33" s="701"/>
      <c r="DB33" s="701"/>
      <c r="DC33" s="702"/>
      <c r="DD33" s="686">
        <v>15066376</v>
      </c>
      <c r="DE33" s="699"/>
      <c r="DF33" s="699"/>
      <c r="DG33" s="699"/>
      <c r="DH33" s="699"/>
      <c r="DI33" s="699"/>
      <c r="DJ33" s="699"/>
      <c r="DK33" s="700"/>
      <c r="DL33" s="686">
        <v>9542229</v>
      </c>
      <c r="DM33" s="699"/>
      <c r="DN33" s="699"/>
      <c r="DO33" s="699"/>
      <c r="DP33" s="699"/>
      <c r="DQ33" s="699"/>
      <c r="DR33" s="699"/>
      <c r="DS33" s="699"/>
      <c r="DT33" s="699"/>
      <c r="DU33" s="699"/>
      <c r="DV33" s="700"/>
      <c r="DW33" s="683">
        <v>34.4</v>
      </c>
      <c r="DX33" s="701"/>
      <c r="DY33" s="701"/>
      <c r="DZ33" s="701"/>
      <c r="EA33" s="701"/>
      <c r="EB33" s="701"/>
      <c r="EC33" s="722"/>
    </row>
    <row r="34" spans="2:133" ht="11.25" customHeight="1" x14ac:dyDescent="0.2">
      <c r="B34" s="677" t="s">
        <v>319</v>
      </c>
      <c r="C34" s="678"/>
      <c r="D34" s="678"/>
      <c r="E34" s="678"/>
      <c r="F34" s="678"/>
      <c r="G34" s="678"/>
      <c r="H34" s="678"/>
      <c r="I34" s="678"/>
      <c r="J34" s="678"/>
      <c r="K34" s="678"/>
      <c r="L34" s="678"/>
      <c r="M34" s="678"/>
      <c r="N34" s="678"/>
      <c r="O34" s="678"/>
      <c r="P34" s="678"/>
      <c r="Q34" s="679"/>
      <c r="R34" s="680">
        <v>61044</v>
      </c>
      <c r="S34" s="681"/>
      <c r="T34" s="681"/>
      <c r="U34" s="681"/>
      <c r="V34" s="681"/>
      <c r="W34" s="681"/>
      <c r="X34" s="681"/>
      <c r="Y34" s="682"/>
      <c r="Z34" s="713">
        <v>0.1</v>
      </c>
      <c r="AA34" s="713"/>
      <c r="AB34" s="713"/>
      <c r="AC34" s="713"/>
      <c r="AD34" s="714">
        <v>13861</v>
      </c>
      <c r="AE34" s="714"/>
      <c r="AF34" s="714"/>
      <c r="AG34" s="714"/>
      <c r="AH34" s="714"/>
      <c r="AI34" s="714"/>
      <c r="AJ34" s="714"/>
      <c r="AK34" s="714"/>
      <c r="AL34" s="683">
        <v>0.1</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320</v>
      </c>
      <c r="CE34" s="720"/>
      <c r="CF34" s="720"/>
      <c r="CG34" s="720"/>
      <c r="CH34" s="720"/>
      <c r="CI34" s="720"/>
      <c r="CJ34" s="720"/>
      <c r="CK34" s="720"/>
      <c r="CL34" s="720"/>
      <c r="CM34" s="720"/>
      <c r="CN34" s="720"/>
      <c r="CO34" s="720"/>
      <c r="CP34" s="720"/>
      <c r="CQ34" s="721"/>
      <c r="CR34" s="680">
        <v>5834347</v>
      </c>
      <c r="CS34" s="681"/>
      <c r="CT34" s="681"/>
      <c r="CU34" s="681"/>
      <c r="CV34" s="681"/>
      <c r="CW34" s="681"/>
      <c r="CX34" s="681"/>
      <c r="CY34" s="682"/>
      <c r="CZ34" s="683">
        <v>10</v>
      </c>
      <c r="DA34" s="701"/>
      <c r="DB34" s="701"/>
      <c r="DC34" s="702"/>
      <c r="DD34" s="686">
        <v>4939250</v>
      </c>
      <c r="DE34" s="681"/>
      <c r="DF34" s="681"/>
      <c r="DG34" s="681"/>
      <c r="DH34" s="681"/>
      <c r="DI34" s="681"/>
      <c r="DJ34" s="681"/>
      <c r="DK34" s="682"/>
      <c r="DL34" s="686">
        <v>3967280</v>
      </c>
      <c r="DM34" s="681"/>
      <c r="DN34" s="681"/>
      <c r="DO34" s="681"/>
      <c r="DP34" s="681"/>
      <c r="DQ34" s="681"/>
      <c r="DR34" s="681"/>
      <c r="DS34" s="681"/>
      <c r="DT34" s="681"/>
      <c r="DU34" s="681"/>
      <c r="DV34" s="682"/>
      <c r="DW34" s="683">
        <v>14.3</v>
      </c>
      <c r="DX34" s="701"/>
      <c r="DY34" s="701"/>
      <c r="DZ34" s="701"/>
      <c r="EA34" s="701"/>
      <c r="EB34" s="701"/>
      <c r="EC34" s="722"/>
    </row>
    <row r="35" spans="2:133" ht="11.25" customHeight="1" x14ac:dyDescent="0.2">
      <c r="B35" s="677" t="s">
        <v>321</v>
      </c>
      <c r="C35" s="678"/>
      <c r="D35" s="678"/>
      <c r="E35" s="678"/>
      <c r="F35" s="678"/>
      <c r="G35" s="678"/>
      <c r="H35" s="678"/>
      <c r="I35" s="678"/>
      <c r="J35" s="678"/>
      <c r="K35" s="678"/>
      <c r="L35" s="678"/>
      <c r="M35" s="678"/>
      <c r="N35" s="678"/>
      <c r="O35" s="678"/>
      <c r="P35" s="678"/>
      <c r="Q35" s="679"/>
      <c r="R35" s="680">
        <v>793172</v>
      </c>
      <c r="S35" s="681"/>
      <c r="T35" s="681"/>
      <c r="U35" s="681"/>
      <c r="V35" s="681"/>
      <c r="W35" s="681"/>
      <c r="X35" s="681"/>
      <c r="Y35" s="682"/>
      <c r="Z35" s="713">
        <v>1.3</v>
      </c>
      <c r="AA35" s="713"/>
      <c r="AB35" s="713"/>
      <c r="AC35" s="713"/>
      <c r="AD35" s="714" t="s">
        <v>237</v>
      </c>
      <c r="AE35" s="714"/>
      <c r="AF35" s="714"/>
      <c r="AG35" s="714"/>
      <c r="AH35" s="714"/>
      <c r="AI35" s="714"/>
      <c r="AJ35" s="714"/>
      <c r="AK35" s="714"/>
      <c r="AL35" s="683" t="s">
        <v>127</v>
      </c>
      <c r="AM35" s="684"/>
      <c r="AN35" s="684"/>
      <c r="AO35" s="715"/>
      <c r="AP35" s="235"/>
      <c r="AQ35" s="741" t="s">
        <v>322</v>
      </c>
      <c r="AR35" s="742"/>
      <c r="AS35" s="742"/>
      <c r="AT35" s="742"/>
      <c r="AU35" s="742"/>
      <c r="AV35" s="742"/>
      <c r="AW35" s="742"/>
      <c r="AX35" s="742"/>
      <c r="AY35" s="742"/>
      <c r="AZ35" s="742"/>
      <c r="BA35" s="742"/>
      <c r="BB35" s="742"/>
      <c r="BC35" s="742"/>
      <c r="BD35" s="742"/>
      <c r="BE35" s="742"/>
      <c r="BF35" s="743"/>
      <c r="BG35" s="741" t="s">
        <v>323</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324</v>
      </c>
      <c r="CE35" s="720"/>
      <c r="CF35" s="720"/>
      <c r="CG35" s="720"/>
      <c r="CH35" s="720"/>
      <c r="CI35" s="720"/>
      <c r="CJ35" s="720"/>
      <c r="CK35" s="720"/>
      <c r="CL35" s="720"/>
      <c r="CM35" s="720"/>
      <c r="CN35" s="720"/>
      <c r="CO35" s="720"/>
      <c r="CP35" s="720"/>
      <c r="CQ35" s="721"/>
      <c r="CR35" s="680">
        <v>533851</v>
      </c>
      <c r="CS35" s="699"/>
      <c r="CT35" s="699"/>
      <c r="CU35" s="699"/>
      <c r="CV35" s="699"/>
      <c r="CW35" s="699"/>
      <c r="CX35" s="699"/>
      <c r="CY35" s="700"/>
      <c r="CZ35" s="683">
        <v>0.9</v>
      </c>
      <c r="DA35" s="701"/>
      <c r="DB35" s="701"/>
      <c r="DC35" s="702"/>
      <c r="DD35" s="686">
        <v>425632</v>
      </c>
      <c r="DE35" s="699"/>
      <c r="DF35" s="699"/>
      <c r="DG35" s="699"/>
      <c r="DH35" s="699"/>
      <c r="DI35" s="699"/>
      <c r="DJ35" s="699"/>
      <c r="DK35" s="700"/>
      <c r="DL35" s="686">
        <v>422077</v>
      </c>
      <c r="DM35" s="699"/>
      <c r="DN35" s="699"/>
      <c r="DO35" s="699"/>
      <c r="DP35" s="699"/>
      <c r="DQ35" s="699"/>
      <c r="DR35" s="699"/>
      <c r="DS35" s="699"/>
      <c r="DT35" s="699"/>
      <c r="DU35" s="699"/>
      <c r="DV35" s="700"/>
      <c r="DW35" s="683">
        <v>1.5</v>
      </c>
      <c r="DX35" s="701"/>
      <c r="DY35" s="701"/>
      <c r="DZ35" s="701"/>
      <c r="EA35" s="701"/>
      <c r="EB35" s="701"/>
      <c r="EC35" s="722"/>
    </row>
    <row r="36" spans="2:133" ht="11.25" customHeight="1" x14ac:dyDescent="0.2">
      <c r="B36" s="677" t="s">
        <v>325</v>
      </c>
      <c r="C36" s="678"/>
      <c r="D36" s="678"/>
      <c r="E36" s="678"/>
      <c r="F36" s="678"/>
      <c r="G36" s="678"/>
      <c r="H36" s="678"/>
      <c r="I36" s="678"/>
      <c r="J36" s="678"/>
      <c r="K36" s="678"/>
      <c r="L36" s="678"/>
      <c r="M36" s="678"/>
      <c r="N36" s="678"/>
      <c r="O36" s="678"/>
      <c r="P36" s="678"/>
      <c r="Q36" s="679"/>
      <c r="R36" s="680">
        <v>1586868</v>
      </c>
      <c r="S36" s="681"/>
      <c r="T36" s="681"/>
      <c r="U36" s="681"/>
      <c r="V36" s="681"/>
      <c r="W36" s="681"/>
      <c r="X36" s="681"/>
      <c r="Y36" s="682"/>
      <c r="Z36" s="713">
        <v>2.6</v>
      </c>
      <c r="AA36" s="713"/>
      <c r="AB36" s="713"/>
      <c r="AC36" s="713"/>
      <c r="AD36" s="714" t="s">
        <v>237</v>
      </c>
      <c r="AE36" s="714"/>
      <c r="AF36" s="714"/>
      <c r="AG36" s="714"/>
      <c r="AH36" s="714"/>
      <c r="AI36" s="714"/>
      <c r="AJ36" s="714"/>
      <c r="AK36" s="714"/>
      <c r="AL36" s="683" t="s">
        <v>237</v>
      </c>
      <c r="AM36" s="684"/>
      <c r="AN36" s="684"/>
      <c r="AO36" s="715"/>
      <c r="AP36" s="235"/>
      <c r="AQ36" s="732" t="s">
        <v>326</v>
      </c>
      <c r="AR36" s="733"/>
      <c r="AS36" s="733"/>
      <c r="AT36" s="733"/>
      <c r="AU36" s="733"/>
      <c r="AV36" s="733"/>
      <c r="AW36" s="733"/>
      <c r="AX36" s="733"/>
      <c r="AY36" s="734"/>
      <c r="AZ36" s="735">
        <v>6756091</v>
      </c>
      <c r="BA36" s="736"/>
      <c r="BB36" s="736"/>
      <c r="BC36" s="736"/>
      <c r="BD36" s="736"/>
      <c r="BE36" s="736"/>
      <c r="BF36" s="737"/>
      <c r="BG36" s="738" t="s">
        <v>327</v>
      </c>
      <c r="BH36" s="739"/>
      <c r="BI36" s="739"/>
      <c r="BJ36" s="739"/>
      <c r="BK36" s="739"/>
      <c r="BL36" s="739"/>
      <c r="BM36" s="739"/>
      <c r="BN36" s="739"/>
      <c r="BO36" s="739"/>
      <c r="BP36" s="739"/>
      <c r="BQ36" s="739"/>
      <c r="BR36" s="739"/>
      <c r="BS36" s="739"/>
      <c r="BT36" s="739"/>
      <c r="BU36" s="740"/>
      <c r="BV36" s="735">
        <v>101604</v>
      </c>
      <c r="BW36" s="736"/>
      <c r="BX36" s="736"/>
      <c r="BY36" s="736"/>
      <c r="BZ36" s="736"/>
      <c r="CA36" s="736"/>
      <c r="CB36" s="737"/>
      <c r="CD36" s="719" t="s">
        <v>328</v>
      </c>
      <c r="CE36" s="720"/>
      <c r="CF36" s="720"/>
      <c r="CG36" s="720"/>
      <c r="CH36" s="720"/>
      <c r="CI36" s="720"/>
      <c r="CJ36" s="720"/>
      <c r="CK36" s="720"/>
      <c r="CL36" s="720"/>
      <c r="CM36" s="720"/>
      <c r="CN36" s="720"/>
      <c r="CO36" s="720"/>
      <c r="CP36" s="720"/>
      <c r="CQ36" s="721"/>
      <c r="CR36" s="680">
        <v>15330234</v>
      </c>
      <c r="CS36" s="681"/>
      <c r="CT36" s="681"/>
      <c r="CU36" s="681"/>
      <c r="CV36" s="681"/>
      <c r="CW36" s="681"/>
      <c r="CX36" s="681"/>
      <c r="CY36" s="682"/>
      <c r="CZ36" s="683">
        <v>26.2</v>
      </c>
      <c r="DA36" s="701"/>
      <c r="DB36" s="701"/>
      <c r="DC36" s="702"/>
      <c r="DD36" s="686">
        <v>3911188</v>
      </c>
      <c r="DE36" s="681"/>
      <c r="DF36" s="681"/>
      <c r="DG36" s="681"/>
      <c r="DH36" s="681"/>
      <c r="DI36" s="681"/>
      <c r="DJ36" s="681"/>
      <c r="DK36" s="682"/>
      <c r="DL36" s="686">
        <v>1432142</v>
      </c>
      <c r="DM36" s="681"/>
      <c r="DN36" s="681"/>
      <c r="DO36" s="681"/>
      <c r="DP36" s="681"/>
      <c r="DQ36" s="681"/>
      <c r="DR36" s="681"/>
      <c r="DS36" s="681"/>
      <c r="DT36" s="681"/>
      <c r="DU36" s="681"/>
      <c r="DV36" s="682"/>
      <c r="DW36" s="683">
        <v>5.2</v>
      </c>
      <c r="DX36" s="701"/>
      <c r="DY36" s="701"/>
      <c r="DZ36" s="701"/>
      <c r="EA36" s="701"/>
      <c r="EB36" s="701"/>
      <c r="EC36" s="722"/>
    </row>
    <row r="37" spans="2:133" ht="11.25" customHeight="1" x14ac:dyDescent="0.2">
      <c r="B37" s="677" t="s">
        <v>329</v>
      </c>
      <c r="C37" s="678"/>
      <c r="D37" s="678"/>
      <c r="E37" s="678"/>
      <c r="F37" s="678"/>
      <c r="G37" s="678"/>
      <c r="H37" s="678"/>
      <c r="I37" s="678"/>
      <c r="J37" s="678"/>
      <c r="K37" s="678"/>
      <c r="L37" s="678"/>
      <c r="M37" s="678"/>
      <c r="N37" s="678"/>
      <c r="O37" s="678"/>
      <c r="P37" s="678"/>
      <c r="Q37" s="679"/>
      <c r="R37" s="680">
        <v>2425665</v>
      </c>
      <c r="S37" s="681"/>
      <c r="T37" s="681"/>
      <c r="U37" s="681"/>
      <c r="V37" s="681"/>
      <c r="W37" s="681"/>
      <c r="X37" s="681"/>
      <c r="Y37" s="682"/>
      <c r="Z37" s="713">
        <v>3.9</v>
      </c>
      <c r="AA37" s="713"/>
      <c r="AB37" s="713"/>
      <c r="AC37" s="713"/>
      <c r="AD37" s="714" t="s">
        <v>237</v>
      </c>
      <c r="AE37" s="714"/>
      <c r="AF37" s="714"/>
      <c r="AG37" s="714"/>
      <c r="AH37" s="714"/>
      <c r="AI37" s="714"/>
      <c r="AJ37" s="714"/>
      <c r="AK37" s="714"/>
      <c r="AL37" s="683" t="s">
        <v>237</v>
      </c>
      <c r="AM37" s="684"/>
      <c r="AN37" s="684"/>
      <c r="AO37" s="715"/>
      <c r="AQ37" s="723" t="s">
        <v>330</v>
      </c>
      <c r="AR37" s="724"/>
      <c r="AS37" s="724"/>
      <c r="AT37" s="724"/>
      <c r="AU37" s="724"/>
      <c r="AV37" s="724"/>
      <c r="AW37" s="724"/>
      <c r="AX37" s="724"/>
      <c r="AY37" s="725"/>
      <c r="AZ37" s="680">
        <v>1590082</v>
      </c>
      <c r="BA37" s="681"/>
      <c r="BB37" s="681"/>
      <c r="BC37" s="681"/>
      <c r="BD37" s="699"/>
      <c r="BE37" s="699"/>
      <c r="BF37" s="726"/>
      <c r="BG37" s="719" t="s">
        <v>331</v>
      </c>
      <c r="BH37" s="720"/>
      <c r="BI37" s="720"/>
      <c r="BJ37" s="720"/>
      <c r="BK37" s="720"/>
      <c r="BL37" s="720"/>
      <c r="BM37" s="720"/>
      <c r="BN37" s="720"/>
      <c r="BO37" s="720"/>
      <c r="BP37" s="720"/>
      <c r="BQ37" s="720"/>
      <c r="BR37" s="720"/>
      <c r="BS37" s="720"/>
      <c r="BT37" s="720"/>
      <c r="BU37" s="721"/>
      <c r="BV37" s="680">
        <v>-79136</v>
      </c>
      <c r="BW37" s="681"/>
      <c r="BX37" s="681"/>
      <c r="BY37" s="681"/>
      <c r="BZ37" s="681"/>
      <c r="CA37" s="681"/>
      <c r="CB37" s="727"/>
      <c r="CD37" s="719" t="s">
        <v>332</v>
      </c>
      <c r="CE37" s="720"/>
      <c r="CF37" s="720"/>
      <c r="CG37" s="720"/>
      <c r="CH37" s="720"/>
      <c r="CI37" s="720"/>
      <c r="CJ37" s="720"/>
      <c r="CK37" s="720"/>
      <c r="CL37" s="720"/>
      <c r="CM37" s="720"/>
      <c r="CN37" s="720"/>
      <c r="CO37" s="720"/>
      <c r="CP37" s="720"/>
      <c r="CQ37" s="721"/>
      <c r="CR37" s="680">
        <v>52622</v>
      </c>
      <c r="CS37" s="699"/>
      <c r="CT37" s="699"/>
      <c r="CU37" s="699"/>
      <c r="CV37" s="699"/>
      <c r="CW37" s="699"/>
      <c r="CX37" s="699"/>
      <c r="CY37" s="700"/>
      <c r="CZ37" s="683">
        <v>0.1</v>
      </c>
      <c r="DA37" s="701"/>
      <c r="DB37" s="701"/>
      <c r="DC37" s="702"/>
      <c r="DD37" s="686">
        <v>52622</v>
      </c>
      <c r="DE37" s="699"/>
      <c r="DF37" s="699"/>
      <c r="DG37" s="699"/>
      <c r="DH37" s="699"/>
      <c r="DI37" s="699"/>
      <c r="DJ37" s="699"/>
      <c r="DK37" s="700"/>
      <c r="DL37" s="686">
        <v>52622</v>
      </c>
      <c r="DM37" s="699"/>
      <c r="DN37" s="699"/>
      <c r="DO37" s="699"/>
      <c r="DP37" s="699"/>
      <c r="DQ37" s="699"/>
      <c r="DR37" s="699"/>
      <c r="DS37" s="699"/>
      <c r="DT37" s="699"/>
      <c r="DU37" s="699"/>
      <c r="DV37" s="700"/>
      <c r="DW37" s="683">
        <v>0.2</v>
      </c>
      <c r="DX37" s="701"/>
      <c r="DY37" s="701"/>
      <c r="DZ37" s="701"/>
      <c r="EA37" s="701"/>
      <c r="EB37" s="701"/>
      <c r="EC37" s="722"/>
    </row>
    <row r="38" spans="2:133" ht="11.25" customHeight="1" x14ac:dyDescent="0.2">
      <c r="B38" s="677" t="s">
        <v>333</v>
      </c>
      <c r="C38" s="678"/>
      <c r="D38" s="678"/>
      <c r="E38" s="678"/>
      <c r="F38" s="678"/>
      <c r="G38" s="678"/>
      <c r="H38" s="678"/>
      <c r="I38" s="678"/>
      <c r="J38" s="678"/>
      <c r="K38" s="678"/>
      <c r="L38" s="678"/>
      <c r="M38" s="678"/>
      <c r="N38" s="678"/>
      <c r="O38" s="678"/>
      <c r="P38" s="678"/>
      <c r="Q38" s="679"/>
      <c r="R38" s="680">
        <v>1247360</v>
      </c>
      <c r="S38" s="681"/>
      <c r="T38" s="681"/>
      <c r="U38" s="681"/>
      <c r="V38" s="681"/>
      <c r="W38" s="681"/>
      <c r="X38" s="681"/>
      <c r="Y38" s="682"/>
      <c r="Z38" s="713">
        <v>2</v>
      </c>
      <c r="AA38" s="713"/>
      <c r="AB38" s="713"/>
      <c r="AC38" s="713"/>
      <c r="AD38" s="714">
        <v>4262</v>
      </c>
      <c r="AE38" s="714"/>
      <c r="AF38" s="714"/>
      <c r="AG38" s="714"/>
      <c r="AH38" s="714"/>
      <c r="AI38" s="714"/>
      <c r="AJ38" s="714"/>
      <c r="AK38" s="714"/>
      <c r="AL38" s="683">
        <v>0</v>
      </c>
      <c r="AM38" s="684"/>
      <c r="AN38" s="684"/>
      <c r="AO38" s="715"/>
      <c r="AQ38" s="723" t="s">
        <v>334</v>
      </c>
      <c r="AR38" s="724"/>
      <c r="AS38" s="724"/>
      <c r="AT38" s="724"/>
      <c r="AU38" s="724"/>
      <c r="AV38" s="724"/>
      <c r="AW38" s="724"/>
      <c r="AX38" s="724"/>
      <c r="AY38" s="725"/>
      <c r="AZ38" s="680">
        <v>288203</v>
      </c>
      <c r="BA38" s="681"/>
      <c r="BB38" s="681"/>
      <c r="BC38" s="681"/>
      <c r="BD38" s="699"/>
      <c r="BE38" s="699"/>
      <c r="BF38" s="726"/>
      <c r="BG38" s="719" t="s">
        <v>335</v>
      </c>
      <c r="BH38" s="720"/>
      <c r="BI38" s="720"/>
      <c r="BJ38" s="720"/>
      <c r="BK38" s="720"/>
      <c r="BL38" s="720"/>
      <c r="BM38" s="720"/>
      <c r="BN38" s="720"/>
      <c r="BO38" s="720"/>
      <c r="BP38" s="720"/>
      <c r="BQ38" s="720"/>
      <c r="BR38" s="720"/>
      <c r="BS38" s="720"/>
      <c r="BT38" s="720"/>
      <c r="BU38" s="721"/>
      <c r="BV38" s="680">
        <v>15082</v>
      </c>
      <c r="BW38" s="681"/>
      <c r="BX38" s="681"/>
      <c r="BY38" s="681"/>
      <c r="BZ38" s="681"/>
      <c r="CA38" s="681"/>
      <c r="CB38" s="727"/>
      <c r="CD38" s="719" t="s">
        <v>336</v>
      </c>
      <c r="CE38" s="720"/>
      <c r="CF38" s="720"/>
      <c r="CG38" s="720"/>
      <c r="CH38" s="720"/>
      <c r="CI38" s="720"/>
      <c r="CJ38" s="720"/>
      <c r="CK38" s="720"/>
      <c r="CL38" s="720"/>
      <c r="CM38" s="720"/>
      <c r="CN38" s="720"/>
      <c r="CO38" s="720"/>
      <c r="CP38" s="720"/>
      <c r="CQ38" s="721"/>
      <c r="CR38" s="680">
        <v>4822274</v>
      </c>
      <c r="CS38" s="681"/>
      <c r="CT38" s="681"/>
      <c r="CU38" s="681"/>
      <c r="CV38" s="681"/>
      <c r="CW38" s="681"/>
      <c r="CX38" s="681"/>
      <c r="CY38" s="682"/>
      <c r="CZ38" s="683">
        <v>8.1999999999999993</v>
      </c>
      <c r="DA38" s="701"/>
      <c r="DB38" s="701"/>
      <c r="DC38" s="702"/>
      <c r="DD38" s="686">
        <v>3889479</v>
      </c>
      <c r="DE38" s="681"/>
      <c r="DF38" s="681"/>
      <c r="DG38" s="681"/>
      <c r="DH38" s="681"/>
      <c r="DI38" s="681"/>
      <c r="DJ38" s="681"/>
      <c r="DK38" s="682"/>
      <c r="DL38" s="686">
        <v>3520040</v>
      </c>
      <c r="DM38" s="681"/>
      <c r="DN38" s="681"/>
      <c r="DO38" s="681"/>
      <c r="DP38" s="681"/>
      <c r="DQ38" s="681"/>
      <c r="DR38" s="681"/>
      <c r="DS38" s="681"/>
      <c r="DT38" s="681"/>
      <c r="DU38" s="681"/>
      <c r="DV38" s="682"/>
      <c r="DW38" s="683">
        <v>12.7</v>
      </c>
      <c r="DX38" s="701"/>
      <c r="DY38" s="701"/>
      <c r="DZ38" s="701"/>
      <c r="EA38" s="701"/>
      <c r="EB38" s="701"/>
      <c r="EC38" s="722"/>
    </row>
    <row r="39" spans="2:133" ht="11.25" customHeight="1" x14ac:dyDescent="0.2">
      <c r="B39" s="677" t="s">
        <v>337</v>
      </c>
      <c r="C39" s="678"/>
      <c r="D39" s="678"/>
      <c r="E39" s="678"/>
      <c r="F39" s="678"/>
      <c r="G39" s="678"/>
      <c r="H39" s="678"/>
      <c r="I39" s="678"/>
      <c r="J39" s="678"/>
      <c r="K39" s="678"/>
      <c r="L39" s="678"/>
      <c r="M39" s="678"/>
      <c r="N39" s="678"/>
      <c r="O39" s="678"/>
      <c r="P39" s="678"/>
      <c r="Q39" s="679"/>
      <c r="R39" s="680">
        <v>4182200</v>
      </c>
      <c r="S39" s="681"/>
      <c r="T39" s="681"/>
      <c r="U39" s="681"/>
      <c r="V39" s="681"/>
      <c r="W39" s="681"/>
      <c r="X39" s="681"/>
      <c r="Y39" s="682"/>
      <c r="Z39" s="713">
        <v>6.8</v>
      </c>
      <c r="AA39" s="713"/>
      <c r="AB39" s="713"/>
      <c r="AC39" s="713"/>
      <c r="AD39" s="714" t="s">
        <v>127</v>
      </c>
      <c r="AE39" s="714"/>
      <c r="AF39" s="714"/>
      <c r="AG39" s="714"/>
      <c r="AH39" s="714"/>
      <c r="AI39" s="714"/>
      <c r="AJ39" s="714"/>
      <c r="AK39" s="714"/>
      <c r="AL39" s="683" t="s">
        <v>237</v>
      </c>
      <c r="AM39" s="684"/>
      <c r="AN39" s="684"/>
      <c r="AO39" s="715"/>
      <c r="AQ39" s="723" t="s">
        <v>338</v>
      </c>
      <c r="AR39" s="724"/>
      <c r="AS39" s="724"/>
      <c r="AT39" s="724"/>
      <c r="AU39" s="724"/>
      <c r="AV39" s="724"/>
      <c r="AW39" s="724"/>
      <c r="AX39" s="724"/>
      <c r="AY39" s="725"/>
      <c r="AZ39" s="680">
        <v>97009</v>
      </c>
      <c r="BA39" s="681"/>
      <c r="BB39" s="681"/>
      <c r="BC39" s="681"/>
      <c r="BD39" s="699"/>
      <c r="BE39" s="699"/>
      <c r="BF39" s="726"/>
      <c r="BG39" s="719" t="s">
        <v>339</v>
      </c>
      <c r="BH39" s="720"/>
      <c r="BI39" s="720"/>
      <c r="BJ39" s="720"/>
      <c r="BK39" s="720"/>
      <c r="BL39" s="720"/>
      <c r="BM39" s="720"/>
      <c r="BN39" s="720"/>
      <c r="BO39" s="720"/>
      <c r="BP39" s="720"/>
      <c r="BQ39" s="720"/>
      <c r="BR39" s="720"/>
      <c r="BS39" s="720"/>
      <c r="BT39" s="720"/>
      <c r="BU39" s="721"/>
      <c r="BV39" s="680">
        <v>23403</v>
      </c>
      <c r="BW39" s="681"/>
      <c r="BX39" s="681"/>
      <c r="BY39" s="681"/>
      <c r="BZ39" s="681"/>
      <c r="CA39" s="681"/>
      <c r="CB39" s="727"/>
      <c r="CD39" s="719" t="s">
        <v>340</v>
      </c>
      <c r="CE39" s="720"/>
      <c r="CF39" s="720"/>
      <c r="CG39" s="720"/>
      <c r="CH39" s="720"/>
      <c r="CI39" s="720"/>
      <c r="CJ39" s="720"/>
      <c r="CK39" s="720"/>
      <c r="CL39" s="720"/>
      <c r="CM39" s="720"/>
      <c r="CN39" s="720"/>
      <c r="CO39" s="720"/>
      <c r="CP39" s="720"/>
      <c r="CQ39" s="721"/>
      <c r="CR39" s="680">
        <v>1472762</v>
      </c>
      <c r="CS39" s="699"/>
      <c r="CT39" s="699"/>
      <c r="CU39" s="699"/>
      <c r="CV39" s="699"/>
      <c r="CW39" s="699"/>
      <c r="CX39" s="699"/>
      <c r="CY39" s="700"/>
      <c r="CZ39" s="683">
        <v>2.5</v>
      </c>
      <c r="DA39" s="701"/>
      <c r="DB39" s="701"/>
      <c r="DC39" s="702"/>
      <c r="DD39" s="686">
        <v>1464639</v>
      </c>
      <c r="DE39" s="699"/>
      <c r="DF39" s="699"/>
      <c r="DG39" s="699"/>
      <c r="DH39" s="699"/>
      <c r="DI39" s="699"/>
      <c r="DJ39" s="699"/>
      <c r="DK39" s="700"/>
      <c r="DL39" s="686" t="s">
        <v>127</v>
      </c>
      <c r="DM39" s="699"/>
      <c r="DN39" s="699"/>
      <c r="DO39" s="699"/>
      <c r="DP39" s="699"/>
      <c r="DQ39" s="699"/>
      <c r="DR39" s="699"/>
      <c r="DS39" s="699"/>
      <c r="DT39" s="699"/>
      <c r="DU39" s="699"/>
      <c r="DV39" s="700"/>
      <c r="DW39" s="683" t="s">
        <v>127</v>
      </c>
      <c r="DX39" s="701"/>
      <c r="DY39" s="701"/>
      <c r="DZ39" s="701"/>
      <c r="EA39" s="701"/>
      <c r="EB39" s="701"/>
      <c r="EC39" s="722"/>
    </row>
    <row r="40" spans="2:133" ht="11.25" customHeight="1" x14ac:dyDescent="0.2">
      <c r="B40" s="677" t="s">
        <v>341</v>
      </c>
      <c r="C40" s="678"/>
      <c r="D40" s="678"/>
      <c r="E40" s="678"/>
      <c r="F40" s="678"/>
      <c r="G40" s="678"/>
      <c r="H40" s="678"/>
      <c r="I40" s="678"/>
      <c r="J40" s="678"/>
      <c r="K40" s="678"/>
      <c r="L40" s="678"/>
      <c r="M40" s="678"/>
      <c r="N40" s="678"/>
      <c r="O40" s="678"/>
      <c r="P40" s="678"/>
      <c r="Q40" s="679"/>
      <c r="R40" s="680" t="s">
        <v>127</v>
      </c>
      <c r="S40" s="681"/>
      <c r="T40" s="681"/>
      <c r="U40" s="681"/>
      <c r="V40" s="681"/>
      <c r="W40" s="681"/>
      <c r="X40" s="681"/>
      <c r="Y40" s="682"/>
      <c r="Z40" s="713" t="s">
        <v>127</v>
      </c>
      <c r="AA40" s="713"/>
      <c r="AB40" s="713"/>
      <c r="AC40" s="713"/>
      <c r="AD40" s="714" t="s">
        <v>237</v>
      </c>
      <c r="AE40" s="714"/>
      <c r="AF40" s="714"/>
      <c r="AG40" s="714"/>
      <c r="AH40" s="714"/>
      <c r="AI40" s="714"/>
      <c r="AJ40" s="714"/>
      <c r="AK40" s="714"/>
      <c r="AL40" s="683" t="s">
        <v>127</v>
      </c>
      <c r="AM40" s="684"/>
      <c r="AN40" s="684"/>
      <c r="AO40" s="715"/>
      <c r="AQ40" s="723" t="s">
        <v>342</v>
      </c>
      <c r="AR40" s="724"/>
      <c r="AS40" s="724"/>
      <c r="AT40" s="724"/>
      <c r="AU40" s="724"/>
      <c r="AV40" s="724"/>
      <c r="AW40" s="724"/>
      <c r="AX40" s="724"/>
      <c r="AY40" s="725"/>
      <c r="AZ40" s="680">
        <v>55532</v>
      </c>
      <c r="BA40" s="681"/>
      <c r="BB40" s="681"/>
      <c r="BC40" s="681"/>
      <c r="BD40" s="699"/>
      <c r="BE40" s="699"/>
      <c r="BF40" s="726"/>
      <c r="BG40" s="728" t="s">
        <v>343</v>
      </c>
      <c r="BH40" s="729"/>
      <c r="BI40" s="729"/>
      <c r="BJ40" s="729"/>
      <c r="BK40" s="729"/>
      <c r="BL40" s="236"/>
      <c r="BM40" s="720" t="s">
        <v>344</v>
      </c>
      <c r="BN40" s="720"/>
      <c r="BO40" s="720"/>
      <c r="BP40" s="720"/>
      <c r="BQ40" s="720"/>
      <c r="BR40" s="720"/>
      <c r="BS40" s="720"/>
      <c r="BT40" s="720"/>
      <c r="BU40" s="721"/>
      <c r="BV40" s="680">
        <v>90</v>
      </c>
      <c r="BW40" s="681"/>
      <c r="BX40" s="681"/>
      <c r="BY40" s="681"/>
      <c r="BZ40" s="681"/>
      <c r="CA40" s="681"/>
      <c r="CB40" s="727"/>
      <c r="CD40" s="719" t="s">
        <v>345</v>
      </c>
      <c r="CE40" s="720"/>
      <c r="CF40" s="720"/>
      <c r="CG40" s="720"/>
      <c r="CH40" s="720"/>
      <c r="CI40" s="720"/>
      <c r="CJ40" s="720"/>
      <c r="CK40" s="720"/>
      <c r="CL40" s="720"/>
      <c r="CM40" s="720"/>
      <c r="CN40" s="720"/>
      <c r="CO40" s="720"/>
      <c r="CP40" s="720"/>
      <c r="CQ40" s="721"/>
      <c r="CR40" s="680">
        <v>1090348</v>
      </c>
      <c r="CS40" s="681"/>
      <c r="CT40" s="681"/>
      <c r="CU40" s="681"/>
      <c r="CV40" s="681"/>
      <c r="CW40" s="681"/>
      <c r="CX40" s="681"/>
      <c r="CY40" s="682"/>
      <c r="CZ40" s="683">
        <v>1.9</v>
      </c>
      <c r="DA40" s="701"/>
      <c r="DB40" s="701"/>
      <c r="DC40" s="702"/>
      <c r="DD40" s="686">
        <v>436188</v>
      </c>
      <c r="DE40" s="681"/>
      <c r="DF40" s="681"/>
      <c r="DG40" s="681"/>
      <c r="DH40" s="681"/>
      <c r="DI40" s="681"/>
      <c r="DJ40" s="681"/>
      <c r="DK40" s="682"/>
      <c r="DL40" s="686">
        <v>200690</v>
      </c>
      <c r="DM40" s="681"/>
      <c r="DN40" s="681"/>
      <c r="DO40" s="681"/>
      <c r="DP40" s="681"/>
      <c r="DQ40" s="681"/>
      <c r="DR40" s="681"/>
      <c r="DS40" s="681"/>
      <c r="DT40" s="681"/>
      <c r="DU40" s="681"/>
      <c r="DV40" s="682"/>
      <c r="DW40" s="683">
        <v>0.7</v>
      </c>
      <c r="DX40" s="701"/>
      <c r="DY40" s="701"/>
      <c r="DZ40" s="701"/>
      <c r="EA40" s="701"/>
      <c r="EB40" s="701"/>
      <c r="EC40" s="722"/>
    </row>
    <row r="41" spans="2:133" ht="11.25" customHeight="1" x14ac:dyDescent="0.2">
      <c r="B41" s="677" t="s">
        <v>346</v>
      </c>
      <c r="C41" s="678"/>
      <c r="D41" s="678"/>
      <c r="E41" s="678"/>
      <c r="F41" s="678"/>
      <c r="G41" s="678"/>
      <c r="H41" s="678"/>
      <c r="I41" s="678"/>
      <c r="J41" s="678"/>
      <c r="K41" s="678"/>
      <c r="L41" s="678"/>
      <c r="M41" s="678"/>
      <c r="N41" s="678"/>
      <c r="O41" s="678"/>
      <c r="P41" s="678"/>
      <c r="Q41" s="679"/>
      <c r="R41" s="680" t="s">
        <v>127</v>
      </c>
      <c r="S41" s="681"/>
      <c r="T41" s="681"/>
      <c r="U41" s="681"/>
      <c r="V41" s="681"/>
      <c r="W41" s="681"/>
      <c r="X41" s="681"/>
      <c r="Y41" s="682"/>
      <c r="Z41" s="713" t="s">
        <v>127</v>
      </c>
      <c r="AA41" s="713"/>
      <c r="AB41" s="713"/>
      <c r="AC41" s="713"/>
      <c r="AD41" s="714" t="s">
        <v>127</v>
      </c>
      <c r="AE41" s="714"/>
      <c r="AF41" s="714"/>
      <c r="AG41" s="714"/>
      <c r="AH41" s="714"/>
      <c r="AI41" s="714"/>
      <c r="AJ41" s="714"/>
      <c r="AK41" s="714"/>
      <c r="AL41" s="683" t="s">
        <v>237</v>
      </c>
      <c r="AM41" s="684"/>
      <c r="AN41" s="684"/>
      <c r="AO41" s="715"/>
      <c r="AQ41" s="723" t="s">
        <v>347</v>
      </c>
      <c r="AR41" s="724"/>
      <c r="AS41" s="724"/>
      <c r="AT41" s="724"/>
      <c r="AU41" s="724"/>
      <c r="AV41" s="724"/>
      <c r="AW41" s="724"/>
      <c r="AX41" s="724"/>
      <c r="AY41" s="725"/>
      <c r="AZ41" s="680">
        <v>1011734</v>
      </c>
      <c r="BA41" s="681"/>
      <c r="BB41" s="681"/>
      <c r="BC41" s="681"/>
      <c r="BD41" s="699"/>
      <c r="BE41" s="699"/>
      <c r="BF41" s="726"/>
      <c r="BG41" s="728"/>
      <c r="BH41" s="729"/>
      <c r="BI41" s="729"/>
      <c r="BJ41" s="729"/>
      <c r="BK41" s="729"/>
      <c r="BL41" s="236"/>
      <c r="BM41" s="720" t="s">
        <v>348</v>
      </c>
      <c r="BN41" s="720"/>
      <c r="BO41" s="720"/>
      <c r="BP41" s="720"/>
      <c r="BQ41" s="720"/>
      <c r="BR41" s="720"/>
      <c r="BS41" s="720"/>
      <c r="BT41" s="720"/>
      <c r="BU41" s="721"/>
      <c r="BV41" s="680">
        <v>1</v>
      </c>
      <c r="BW41" s="681"/>
      <c r="BX41" s="681"/>
      <c r="BY41" s="681"/>
      <c r="BZ41" s="681"/>
      <c r="CA41" s="681"/>
      <c r="CB41" s="727"/>
      <c r="CD41" s="719" t="s">
        <v>349</v>
      </c>
      <c r="CE41" s="720"/>
      <c r="CF41" s="720"/>
      <c r="CG41" s="720"/>
      <c r="CH41" s="720"/>
      <c r="CI41" s="720"/>
      <c r="CJ41" s="720"/>
      <c r="CK41" s="720"/>
      <c r="CL41" s="720"/>
      <c r="CM41" s="720"/>
      <c r="CN41" s="720"/>
      <c r="CO41" s="720"/>
      <c r="CP41" s="720"/>
      <c r="CQ41" s="721"/>
      <c r="CR41" s="680" t="s">
        <v>127</v>
      </c>
      <c r="CS41" s="699"/>
      <c r="CT41" s="699"/>
      <c r="CU41" s="699"/>
      <c r="CV41" s="699"/>
      <c r="CW41" s="699"/>
      <c r="CX41" s="699"/>
      <c r="CY41" s="700"/>
      <c r="CZ41" s="683" t="s">
        <v>127</v>
      </c>
      <c r="DA41" s="701"/>
      <c r="DB41" s="701"/>
      <c r="DC41" s="702"/>
      <c r="DD41" s="686" t="s">
        <v>127</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2">
      <c r="B42" s="677" t="s">
        <v>350</v>
      </c>
      <c r="C42" s="678"/>
      <c r="D42" s="678"/>
      <c r="E42" s="678"/>
      <c r="F42" s="678"/>
      <c r="G42" s="678"/>
      <c r="H42" s="678"/>
      <c r="I42" s="678"/>
      <c r="J42" s="678"/>
      <c r="K42" s="678"/>
      <c r="L42" s="678"/>
      <c r="M42" s="678"/>
      <c r="N42" s="678"/>
      <c r="O42" s="678"/>
      <c r="P42" s="678"/>
      <c r="Q42" s="679"/>
      <c r="R42" s="680">
        <v>1400000</v>
      </c>
      <c r="S42" s="681"/>
      <c r="T42" s="681"/>
      <c r="U42" s="681"/>
      <c r="V42" s="681"/>
      <c r="W42" s="681"/>
      <c r="X42" s="681"/>
      <c r="Y42" s="682"/>
      <c r="Z42" s="713">
        <v>2.2999999999999998</v>
      </c>
      <c r="AA42" s="713"/>
      <c r="AB42" s="713"/>
      <c r="AC42" s="713"/>
      <c r="AD42" s="714" t="s">
        <v>237</v>
      </c>
      <c r="AE42" s="714"/>
      <c r="AF42" s="714"/>
      <c r="AG42" s="714"/>
      <c r="AH42" s="714"/>
      <c r="AI42" s="714"/>
      <c r="AJ42" s="714"/>
      <c r="AK42" s="714"/>
      <c r="AL42" s="683" t="s">
        <v>237</v>
      </c>
      <c r="AM42" s="684"/>
      <c r="AN42" s="684"/>
      <c r="AO42" s="715"/>
      <c r="AQ42" s="716" t="s">
        <v>351</v>
      </c>
      <c r="AR42" s="717"/>
      <c r="AS42" s="717"/>
      <c r="AT42" s="717"/>
      <c r="AU42" s="717"/>
      <c r="AV42" s="717"/>
      <c r="AW42" s="717"/>
      <c r="AX42" s="717"/>
      <c r="AY42" s="718"/>
      <c r="AZ42" s="664">
        <v>3713531</v>
      </c>
      <c r="BA42" s="703"/>
      <c r="BB42" s="703"/>
      <c r="BC42" s="703"/>
      <c r="BD42" s="665"/>
      <c r="BE42" s="665"/>
      <c r="BF42" s="709"/>
      <c r="BG42" s="730"/>
      <c r="BH42" s="731"/>
      <c r="BI42" s="731"/>
      <c r="BJ42" s="731"/>
      <c r="BK42" s="731"/>
      <c r="BL42" s="237"/>
      <c r="BM42" s="710" t="s">
        <v>352</v>
      </c>
      <c r="BN42" s="710"/>
      <c r="BO42" s="710"/>
      <c r="BP42" s="710"/>
      <c r="BQ42" s="710"/>
      <c r="BR42" s="710"/>
      <c r="BS42" s="710"/>
      <c r="BT42" s="710"/>
      <c r="BU42" s="711"/>
      <c r="BV42" s="664">
        <v>365</v>
      </c>
      <c r="BW42" s="703"/>
      <c r="BX42" s="703"/>
      <c r="BY42" s="703"/>
      <c r="BZ42" s="703"/>
      <c r="CA42" s="703"/>
      <c r="CB42" s="712"/>
      <c r="CD42" s="677" t="s">
        <v>353</v>
      </c>
      <c r="CE42" s="678"/>
      <c r="CF42" s="678"/>
      <c r="CG42" s="678"/>
      <c r="CH42" s="678"/>
      <c r="CI42" s="678"/>
      <c r="CJ42" s="678"/>
      <c r="CK42" s="678"/>
      <c r="CL42" s="678"/>
      <c r="CM42" s="678"/>
      <c r="CN42" s="678"/>
      <c r="CO42" s="678"/>
      <c r="CP42" s="678"/>
      <c r="CQ42" s="679"/>
      <c r="CR42" s="680">
        <v>5573390</v>
      </c>
      <c r="CS42" s="681"/>
      <c r="CT42" s="681"/>
      <c r="CU42" s="681"/>
      <c r="CV42" s="681"/>
      <c r="CW42" s="681"/>
      <c r="CX42" s="681"/>
      <c r="CY42" s="682"/>
      <c r="CZ42" s="683">
        <v>9.5</v>
      </c>
      <c r="DA42" s="684"/>
      <c r="DB42" s="684"/>
      <c r="DC42" s="685"/>
      <c r="DD42" s="686">
        <v>1429295</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2">
      <c r="B43" s="661" t="s">
        <v>354</v>
      </c>
      <c r="C43" s="662"/>
      <c r="D43" s="662"/>
      <c r="E43" s="662"/>
      <c r="F43" s="662"/>
      <c r="G43" s="662"/>
      <c r="H43" s="662"/>
      <c r="I43" s="662"/>
      <c r="J43" s="662"/>
      <c r="K43" s="662"/>
      <c r="L43" s="662"/>
      <c r="M43" s="662"/>
      <c r="N43" s="662"/>
      <c r="O43" s="662"/>
      <c r="P43" s="662"/>
      <c r="Q43" s="663"/>
      <c r="R43" s="664">
        <v>61731445</v>
      </c>
      <c r="S43" s="703"/>
      <c r="T43" s="703"/>
      <c r="U43" s="703"/>
      <c r="V43" s="703"/>
      <c r="W43" s="703"/>
      <c r="X43" s="703"/>
      <c r="Y43" s="704"/>
      <c r="Z43" s="705">
        <v>100</v>
      </c>
      <c r="AA43" s="705"/>
      <c r="AB43" s="705"/>
      <c r="AC43" s="705"/>
      <c r="AD43" s="706">
        <v>26322274</v>
      </c>
      <c r="AE43" s="706"/>
      <c r="AF43" s="706"/>
      <c r="AG43" s="706"/>
      <c r="AH43" s="706"/>
      <c r="AI43" s="706"/>
      <c r="AJ43" s="706"/>
      <c r="AK43" s="706"/>
      <c r="AL43" s="667">
        <v>100</v>
      </c>
      <c r="AM43" s="707"/>
      <c r="AN43" s="707"/>
      <c r="AO43" s="708"/>
      <c r="BV43" s="238"/>
      <c r="BW43" s="238"/>
      <c r="BX43" s="238"/>
      <c r="BY43" s="238"/>
      <c r="BZ43" s="238"/>
      <c r="CA43" s="238"/>
      <c r="CB43" s="238"/>
      <c r="CD43" s="677" t="s">
        <v>355</v>
      </c>
      <c r="CE43" s="678"/>
      <c r="CF43" s="678"/>
      <c r="CG43" s="678"/>
      <c r="CH43" s="678"/>
      <c r="CI43" s="678"/>
      <c r="CJ43" s="678"/>
      <c r="CK43" s="678"/>
      <c r="CL43" s="678"/>
      <c r="CM43" s="678"/>
      <c r="CN43" s="678"/>
      <c r="CO43" s="678"/>
      <c r="CP43" s="678"/>
      <c r="CQ43" s="679"/>
      <c r="CR43" s="680">
        <v>303023</v>
      </c>
      <c r="CS43" s="699"/>
      <c r="CT43" s="699"/>
      <c r="CU43" s="699"/>
      <c r="CV43" s="699"/>
      <c r="CW43" s="699"/>
      <c r="CX43" s="699"/>
      <c r="CY43" s="700"/>
      <c r="CZ43" s="683">
        <v>0.5</v>
      </c>
      <c r="DA43" s="701"/>
      <c r="DB43" s="701"/>
      <c r="DC43" s="702"/>
      <c r="DD43" s="686">
        <v>302380</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2">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302</v>
      </c>
      <c r="CE44" s="694"/>
      <c r="CF44" s="677" t="s">
        <v>356</v>
      </c>
      <c r="CG44" s="678"/>
      <c r="CH44" s="678"/>
      <c r="CI44" s="678"/>
      <c r="CJ44" s="678"/>
      <c r="CK44" s="678"/>
      <c r="CL44" s="678"/>
      <c r="CM44" s="678"/>
      <c r="CN44" s="678"/>
      <c r="CO44" s="678"/>
      <c r="CP44" s="678"/>
      <c r="CQ44" s="679"/>
      <c r="CR44" s="680">
        <v>5486626</v>
      </c>
      <c r="CS44" s="681"/>
      <c r="CT44" s="681"/>
      <c r="CU44" s="681"/>
      <c r="CV44" s="681"/>
      <c r="CW44" s="681"/>
      <c r="CX44" s="681"/>
      <c r="CY44" s="682"/>
      <c r="CZ44" s="683">
        <v>9.4</v>
      </c>
      <c r="DA44" s="684"/>
      <c r="DB44" s="684"/>
      <c r="DC44" s="685"/>
      <c r="DD44" s="686">
        <v>1426304</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2">
      <c r="B45" s="240" t="s">
        <v>357</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358</v>
      </c>
      <c r="CG45" s="678"/>
      <c r="CH45" s="678"/>
      <c r="CI45" s="678"/>
      <c r="CJ45" s="678"/>
      <c r="CK45" s="678"/>
      <c r="CL45" s="678"/>
      <c r="CM45" s="678"/>
      <c r="CN45" s="678"/>
      <c r="CO45" s="678"/>
      <c r="CP45" s="678"/>
      <c r="CQ45" s="679"/>
      <c r="CR45" s="680">
        <v>2659507</v>
      </c>
      <c r="CS45" s="699"/>
      <c r="CT45" s="699"/>
      <c r="CU45" s="699"/>
      <c r="CV45" s="699"/>
      <c r="CW45" s="699"/>
      <c r="CX45" s="699"/>
      <c r="CY45" s="700"/>
      <c r="CZ45" s="683">
        <v>4.5</v>
      </c>
      <c r="DA45" s="701"/>
      <c r="DB45" s="701"/>
      <c r="DC45" s="702"/>
      <c r="DD45" s="686">
        <v>61262</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2">
      <c r="B46" s="241" t="s">
        <v>359</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360</v>
      </c>
      <c r="CG46" s="678"/>
      <c r="CH46" s="678"/>
      <c r="CI46" s="678"/>
      <c r="CJ46" s="678"/>
      <c r="CK46" s="678"/>
      <c r="CL46" s="678"/>
      <c r="CM46" s="678"/>
      <c r="CN46" s="678"/>
      <c r="CO46" s="678"/>
      <c r="CP46" s="678"/>
      <c r="CQ46" s="679"/>
      <c r="CR46" s="680">
        <v>2279333</v>
      </c>
      <c r="CS46" s="681"/>
      <c r="CT46" s="681"/>
      <c r="CU46" s="681"/>
      <c r="CV46" s="681"/>
      <c r="CW46" s="681"/>
      <c r="CX46" s="681"/>
      <c r="CY46" s="682"/>
      <c r="CZ46" s="683">
        <v>3.9</v>
      </c>
      <c r="DA46" s="684"/>
      <c r="DB46" s="684"/>
      <c r="DC46" s="685"/>
      <c r="DD46" s="686">
        <v>1156856</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2">
      <c r="B47" s="242" t="s">
        <v>361</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362</v>
      </c>
      <c r="CG47" s="678"/>
      <c r="CH47" s="678"/>
      <c r="CI47" s="678"/>
      <c r="CJ47" s="678"/>
      <c r="CK47" s="678"/>
      <c r="CL47" s="678"/>
      <c r="CM47" s="678"/>
      <c r="CN47" s="678"/>
      <c r="CO47" s="678"/>
      <c r="CP47" s="678"/>
      <c r="CQ47" s="679"/>
      <c r="CR47" s="680">
        <v>86764</v>
      </c>
      <c r="CS47" s="699"/>
      <c r="CT47" s="699"/>
      <c r="CU47" s="699"/>
      <c r="CV47" s="699"/>
      <c r="CW47" s="699"/>
      <c r="CX47" s="699"/>
      <c r="CY47" s="700"/>
      <c r="CZ47" s="683">
        <v>0.1</v>
      </c>
      <c r="DA47" s="701"/>
      <c r="DB47" s="701"/>
      <c r="DC47" s="702"/>
      <c r="DD47" s="686">
        <v>2991</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ht="10.8" x14ac:dyDescent="0.2">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363</v>
      </c>
      <c r="CG48" s="678"/>
      <c r="CH48" s="678"/>
      <c r="CI48" s="678"/>
      <c r="CJ48" s="678"/>
      <c r="CK48" s="678"/>
      <c r="CL48" s="678"/>
      <c r="CM48" s="678"/>
      <c r="CN48" s="678"/>
      <c r="CO48" s="678"/>
      <c r="CP48" s="678"/>
      <c r="CQ48" s="679"/>
      <c r="CR48" s="680" t="s">
        <v>237</v>
      </c>
      <c r="CS48" s="681"/>
      <c r="CT48" s="681"/>
      <c r="CU48" s="681"/>
      <c r="CV48" s="681"/>
      <c r="CW48" s="681"/>
      <c r="CX48" s="681"/>
      <c r="CY48" s="682"/>
      <c r="CZ48" s="683" t="s">
        <v>237</v>
      </c>
      <c r="DA48" s="684"/>
      <c r="DB48" s="684"/>
      <c r="DC48" s="685"/>
      <c r="DD48" s="686" t="s">
        <v>127</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2">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364</v>
      </c>
      <c r="CE49" s="662"/>
      <c r="CF49" s="662"/>
      <c r="CG49" s="662"/>
      <c r="CH49" s="662"/>
      <c r="CI49" s="662"/>
      <c r="CJ49" s="662"/>
      <c r="CK49" s="662"/>
      <c r="CL49" s="662"/>
      <c r="CM49" s="662"/>
      <c r="CN49" s="662"/>
      <c r="CO49" s="662"/>
      <c r="CP49" s="662"/>
      <c r="CQ49" s="663"/>
      <c r="CR49" s="664">
        <v>58497217</v>
      </c>
      <c r="CS49" s="665"/>
      <c r="CT49" s="665"/>
      <c r="CU49" s="665"/>
      <c r="CV49" s="665"/>
      <c r="CW49" s="665"/>
      <c r="CX49" s="665"/>
      <c r="CY49" s="666"/>
      <c r="CZ49" s="667">
        <v>100</v>
      </c>
      <c r="DA49" s="668"/>
      <c r="DB49" s="668"/>
      <c r="DC49" s="669"/>
      <c r="DD49" s="670">
        <v>31905925</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XPDAQs+i2OWwuwNFk4YB2vu4mrNreTPRVj9sU1VzMmuATWgFRj8ipmGR5mZkQg+b9Mn65qkDMm4c6jKLauqZkQ==" saltValue="/QHvP1DU/VbO1R9kslR+dQ=="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AO42" sqref="AO42:BC42"/>
    </sheetView>
  </sheetViews>
  <sheetFormatPr defaultColWidth="0" defaultRowHeight="13.2" zeroHeight="1" x14ac:dyDescent="0.2"/>
  <cols>
    <col min="1" max="130" width="2.77734375" style="291" customWidth="1"/>
    <col min="131" max="131" width="1.6640625" style="291" customWidth="1"/>
    <col min="132" max="16384" width="9" style="291" hidden="1"/>
  </cols>
  <sheetData>
    <row r="1" spans="1:131" s="249" customFormat="1" ht="11.25" customHeight="1" thickBot="1" x14ac:dyDescent="0.25">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5">
      <c r="A2" s="250" t="s">
        <v>365</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366</v>
      </c>
      <c r="DK2" s="1206"/>
      <c r="DL2" s="1206"/>
      <c r="DM2" s="1206"/>
      <c r="DN2" s="1206"/>
      <c r="DO2" s="1207"/>
      <c r="DP2" s="251"/>
      <c r="DQ2" s="1205" t="s">
        <v>367</v>
      </c>
      <c r="DR2" s="1206"/>
      <c r="DS2" s="1206"/>
      <c r="DT2" s="1206"/>
      <c r="DU2" s="1206"/>
      <c r="DV2" s="1206"/>
      <c r="DW2" s="1206"/>
      <c r="DX2" s="1206"/>
      <c r="DY2" s="1206"/>
      <c r="DZ2" s="1207"/>
      <c r="EA2" s="252"/>
    </row>
    <row r="3" spans="1:131" s="249" customFormat="1" ht="11.25" customHeight="1" x14ac:dyDescent="0.2">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5">
      <c r="A4" s="1158" t="s">
        <v>368</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369</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2">
      <c r="A5" s="1090" t="s">
        <v>370</v>
      </c>
      <c r="B5" s="1091"/>
      <c r="C5" s="1091"/>
      <c r="D5" s="1091"/>
      <c r="E5" s="1091"/>
      <c r="F5" s="1091"/>
      <c r="G5" s="1091"/>
      <c r="H5" s="1091"/>
      <c r="I5" s="1091"/>
      <c r="J5" s="1091"/>
      <c r="K5" s="1091"/>
      <c r="L5" s="1091"/>
      <c r="M5" s="1091"/>
      <c r="N5" s="1091"/>
      <c r="O5" s="1091"/>
      <c r="P5" s="1092"/>
      <c r="Q5" s="1096" t="s">
        <v>371</v>
      </c>
      <c r="R5" s="1097"/>
      <c r="S5" s="1097"/>
      <c r="T5" s="1097"/>
      <c r="U5" s="1098"/>
      <c r="V5" s="1096" t="s">
        <v>372</v>
      </c>
      <c r="W5" s="1097"/>
      <c r="X5" s="1097"/>
      <c r="Y5" s="1097"/>
      <c r="Z5" s="1098"/>
      <c r="AA5" s="1096" t="s">
        <v>373</v>
      </c>
      <c r="AB5" s="1097"/>
      <c r="AC5" s="1097"/>
      <c r="AD5" s="1097"/>
      <c r="AE5" s="1097"/>
      <c r="AF5" s="1208" t="s">
        <v>374</v>
      </c>
      <c r="AG5" s="1097"/>
      <c r="AH5" s="1097"/>
      <c r="AI5" s="1097"/>
      <c r="AJ5" s="1112"/>
      <c r="AK5" s="1097" t="s">
        <v>375</v>
      </c>
      <c r="AL5" s="1097"/>
      <c r="AM5" s="1097"/>
      <c r="AN5" s="1097"/>
      <c r="AO5" s="1098"/>
      <c r="AP5" s="1096" t="s">
        <v>376</v>
      </c>
      <c r="AQ5" s="1097"/>
      <c r="AR5" s="1097"/>
      <c r="AS5" s="1097"/>
      <c r="AT5" s="1098"/>
      <c r="AU5" s="1096" t="s">
        <v>377</v>
      </c>
      <c r="AV5" s="1097"/>
      <c r="AW5" s="1097"/>
      <c r="AX5" s="1097"/>
      <c r="AY5" s="1112"/>
      <c r="AZ5" s="258"/>
      <c r="BA5" s="258"/>
      <c r="BB5" s="258"/>
      <c r="BC5" s="258"/>
      <c r="BD5" s="258"/>
      <c r="BE5" s="259"/>
      <c r="BF5" s="259"/>
      <c r="BG5" s="259"/>
      <c r="BH5" s="259"/>
      <c r="BI5" s="259"/>
      <c r="BJ5" s="259"/>
      <c r="BK5" s="259"/>
      <c r="BL5" s="259"/>
      <c r="BM5" s="259"/>
      <c r="BN5" s="259"/>
      <c r="BO5" s="259"/>
      <c r="BP5" s="259"/>
      <c r="BQ5" s="1090" t="s">
        <v>378</v>
      </c>
      <c r="BR5" s="1091"/>
      <c r="BS5" s="1091"/>
      <c r="BT5" s="1091"/>
      <c r="BU5" s="1091"/>
      <c r="BV5" s="1091"/>
      <c r="BW5" s="1091"/>
      <c r="BX5" s="1091"/>
      <c r="BY5" s="1091"/>
      <c r="BZ5" s="1091"/>
      <c r="CA5" s="1091"/>
      <c r="CB5" s="1091"/>
      <c r="CC5" s="1091"/>
      <c r="CD5" s="1091"/>
      <c r="CE5" s="1091"/>
      <c r="CF5" s="1091"/>
      <c r="CG5" s="1092"/>
      <c r="CH5" s="1096" t="s">
        <v>379</v>
      </c>
      <c r="CI5" s="1097"/>
      <c r="CJ5" s="1097"/>
      <c r="CK5" s="1097"/>
      <c r="CL5" s="1098"/>
      <c r="CM5" s="1096" t="s">
        <v>380</v>
      </c>
      <c r="CN5" s="1097"/>
      <c r="CO5" s="1097"/>
      <c r="CP5" s="1097"/>
      <c r="CQ5" s="1098"/>
      <c r="CR5" s="1096" t="s">
        <v>381</v>
      </c>
      <c r="CS5" s="1097"/>
      <c r="CT5" s="1097"/>
      <c r="CU5" s="1097"/>
      <c r="CV5" s="1098"/>
      <c r="CW5" s="1096" t="s">
        <v>382</v>
      </c>
      <c r="CX5" s="1097"/>
      <c r="CY5" s="1097"/>
      <c r="CZ5" s="1097"/>
      <c r="DA5" s="1098"/>
      <c r="DB5" s="1096" t="s">
        <v>383</v>
      </c>
      <c r="DC5" s="1097"/>
      <c r="DD5" s="1097"/>
      <c r="DE5" s="1097"/>
      <c r="DF5" s="1098"/>
      <c r="DG5" s="1193" t="s">
        <v>384</v>
      </c>
      <c r="DH5" s="1194"/>
      <c r="DI5" s="1194"/>
      <c r="DJ5" s="1194"/>
      <c r="DK5" s="1195"/>
      <c r="DL5" s="1193" t="s">
        <v>385</v>
      </c>
      <c r="DM5" s="1194"/>
      <c r="DN5" s="1194"/>
      <c r="DO5" s="1194"/>
      <c r="DP5" s="1195"/>
      <c r="DQ5" s="1096" t="s">
        <v>386</v>
      </c>
      <c r="DR5" s="1097"/>
      <c r="DS5" s="1097"/>
      <c r="DT5" s="1097"/>
      <c r="DU5" s="1098"/>
      <c r="DV5" s="1096" t="s">
        <v>377</v>
      </c>
      <c r="DW5" s="1097"/>
      <c r="DX5" s="1097"/>
      <c r="DY5" s="1097"/>
      <c r="DZ5" s="1112"/>
      <c r="EA5" s="256"/>
    </row>
    <row r="6" spans="1:131" s="257" customFormat="1" ht="26.25" customHeight="1" thickBot="1" x14ac:dyDescent="0.25">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2">
      <c r="A7" s="260">
        <v>1</v>
      </c>
      <c r="B7" s="1145" t="s">
        <v>387</v>
      </c>
      <c r="C7" s="1146"/>
      <c r="D7" s="1146"/>
      <c r="E7" s="1146"/>
      <c r="F7" s="1146"/>
      <c r="G7" s="1146"/>
      <c r="H7" s="1146"/>
      <c r="I7" s="1146"/>
      <c r="J7" s="1146"/>
      <c r="K7" s="1146"/>
      <c r="L7" s="1146"/>
      <c r="M7" s="1146"/>
      <c r="N7" s="1146"/>
      <c r="O7" s="1146"/>
      <c r="P7" s="1147"/>
      <c r="Q7" s="1199">
        <v>61630</v>
      </c>
      <c r="R7" s="1200"/>
      <c r="S7" s="1200"/>
      <c r="T7" s="1200"/>
      <c r="U7" s="1200"/>
      <c r="V7" s="1200">
        <v>58409</v>
      </c>
      <c r="W7" s="1200"/>
      <c r="X7" s="1200"/>
      <c r="Y7" s="1200"/>
      <c r="Z7" s="1200"/>
      <c r="AA7" s="1200">
        <v>3221</v>
      </c>
      <c r="AB7" s="1200"/>
      <c r="AC7" s="1200"/>
      <c r="AD7" s="1200"/>
      <c r="AE7" s="1201"/>
      <c r="AF7" s="1202">
        <v>3044</v>
      </c>
      <c r="AG7" s="1203"/>
      <c r="AH7" s="1203"/>
      <c r="AI7" s="1203"/>
      <c r="AJ7" s="1204"/>
      <c r="AK7" s="1186">
        <v>1552</v>
      </c>
      <c r="AL7" s="1187"/>
      <c r="AM7" s="1187"/>
      <c r="AN7" s="1187"/>
      <c r="AO7" s="1187"/>
      <c r="AP7" s="1187">
        <v>61983</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586</v>
      </c>
      <c r="BT7" s="1191"/>
      <c r="BU7" s="1191"/>
      <c r="BV7" s="1191"/>
      <c r="BW7" s="1191"/>
      <c r="BX7" s="1191"/>
      <c r="BY7" s="1191"/>
      <c r="BZ7" s="1191"/>
      <c r="CA7" s="1191"/>
      <c r="CB7" s="1191"/>
      <c r="CC7" s="1191"/>
      <c r="CD7" s="1191"/>
      <c r="CE7" s="1191"/>
      <c r="CF7" s="1191"/>
      <c r="CG7" s="1192"/>
      <c r="CH7" s="1183">
        <v>9</v>
      </c>
      <c r="CI7" s="1184"/>
      <c r="CJ7" s="1184"/>
      <c r="CK7" s="1184"/>
      <c r="CL7" s="1185"/>
      <c r="CM7" s="1183">
        <v>28</v>
      </c>
      <c r="CN7" s="1184"/>
      <c r="CO7" s="1184"/>
      <c r="CP7" s="1184"/>
      <c r="CQ7" s="1185"/>
      <c r="CR7" s="1183">
        <v>10</v>
      </c>
      <c r="CS7" s="1184"/>
      <c r="CT7" s="1184"/>
      <c r="CU7" s="1184"/>
      <c r="CV7" s="1185"/>
      <c r="CW7" s="1183" t="s">
        <v>580</v>
      </c>
      <c r="CX7" s="1184"/>
      <c r="CY7" s="1184"/>
      <c r="CZ7" s="1184"/>
      <c r="DA7" s="1185"/>
      <c r="DB7" s="1183" t="s">
        <v>580</v>
      </c>
      <c r="DC7" s="1184"/>
      <c r="DD7" s="1184"/>
      <c r="DE7" s="1184"/>
      <c r="DF7" s="1185"/>
      <c r="DG7" s="1183" t="s">
        <v>580</v>
      </c>
      <c r="DH7" s="1184"/>
      <c r="DI7" s="1184"/>
      <c r="DJ7" s="1184"/>
      <c r="DK7" s="1185"/>
      <c r="DL7" s="1183" t="s">
        <v>580</v>
      </c>
      <c r="DM7" s="1184"/>
      <c r="DN7" s="1184"/>
      <c r="DO7" s="1184"/>
      <c r="DP7" s="1185"/>
      <c r="DQ7" s="1183" t="s">
        <v>580</v>
      </c>
      <c r="DR7" s="1184"/>
      <c r="DS7" s="1184"/>
      <c r="DT7" s="1184"/>
      <c r="DU7" s="1185"/>
      <c r="DV7" s="1210"/>
      <c r="DW7" s="1211"/>
      <c r="DX7" s="1211"/>
      <c r="DY7" s="1211"/>
      <c r="DZ7" s="1212"/>
      <c r="EA7" s="256"/>
    </row>
    <row r="8" spans="1:131" s="257" customFormat="1" ht="26.25" customHeight="1" x14ac:dyDescent="0.2">
      <c r="A8" s="263">
        <v>2</v>
      </c>
      <c r="B8" s="1132" t="s">
        <v>388</v>
      </c>
      <c r="C8" s="1133"/>
      <c r="D8" s="1133"/>
      <c r="E8" s="1133"/>
      <c r="F8" s="1133"/>
      <c r="G8" s="1133"/>
      <c r="H8" s="1133"/>
      <c r="I8" s="1133"/>
      <c r="J8" s="1133"/>
      <c r="K8" s="1133"/>
      <c r="L8" s="1133"/>
      <c r="M8" s="1133"/>
      <c r="N8" s="1133"/>
      <c r="O8" s="1133"/>
      <c r="P8" s="1134"/>
      <c r="Q8" s="1138">
        <v>133</v>
      </c>
      <c r="R8" s="1139"/>
      <c r="S8" s="1139"/>
      <c r="T8" s="1139"/>
      <c r="U8" s="1139"/>
      <c r="V8" s="1139">
        <v>133</v>
      </c>
      <c r="W8" s="1139"/>
      <c r="X8" s="1139"/>
      <c r="Y8" s="1139"/>
      <c r="Z8" s="1139"/>
      <c r="AA8" s="1139">
        <v>0</v>
      </c>
      <c r="AB8" s="1139"/>
      <c r="AC8" s="1139"/>
      <c r="AD8" s="1139"/>
      <c r="AE8" s="1140"/>
      <c r="AF8" s="1114" t="s">
        <v>389</v>
      </c>
      <c r="AG8" s="1115"/>
      <c r="AH8" s="1115"/>
      <c r="AI8" s="1115"/>
      <c r="AJ8" s="1116"/>
      <c r="AK8" s="1181">
        <v>75</v>
      </c>
      <c r="AL8" s="1182"/>
      <c r="AM8" s="1182"/>
      <c r="AN8" s="1182"/>
      <c r="AO8" s="1182"/>
      <c r="AP8" s="1182">
        <v>87</v>
      </c>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t="s">
        <v>587</v>
      </c>
      <c r="BT8" s="1110"/>
      <c r="BU8" s="1110"/>
      <c r="BV8" s="1110"/>
      <c r="BW8" s="1110"/>
      <c r="BX8" s="1110"/>
      <c r="BY8" s="1110"/>
      <c r="BZ8" s="1110"/>
      <c r="CA8" s="1110"/>
      <c r="CB8" s="1110"/>
      <c r="CC8" s="1110"/>
      <c r="CD8" s="1110"/>
      <c r="CE8" s="1110"/>
      <c r="CF8" s="1110"/>
      <c r="CG8" s="1111"/>
      <c r="CH8" s="1084">
        <v>2</v>
      </c>
      <c r="CI8" s="1085"/>
      <c r="CJ8" s="1085"/>
      <c r="CK8" s="1085"/>
      <c r="CL8" s="1086"/>
      <c r="CM8" s="1084">
        <v>91</v>
      </c>
      <c r="CN8" s="1085"/>
      <c r="CO8" s="1085"/>
      <c r="CP8" s="1085"/>
      <c r="CQ8" s="1086"/>
      <c r="CR8" s="1084">
        <v>25</v>
      </c>
      <c r="CS8" s="1085"/>
      <c r="CT8" s="1085"/>
      <c r="CU8" s="1085"/>
      <c r="CV8" s="1086"/>
      <c r="CW8" s="1084">
        <v>1</v>
      </c>
      <c r="CX8" s="1085"/>
      <c r="CY8" s="1085"/>
      <c r="CZ8" s="1085"/>
      <c r="DA8" s="1086"/>
      <c r="DB8" s="1084" t="s">
        <v>580</v>
      </c>
      <c r="DC8" s="1085"/>
      <c r="DD8" s="1085"/>
      <c r="DE8" s="1085"/>
      <c r="DF8" s="1086"/>
      <c r="DG8" s="1084" t="s">
        <v>580</v>
      </c>
      <c r="DH8" s="1085"/>
      <c r="DI8" s="1085"/>
      <c r="DJ8" s="1085"/>
      <c r="DK8" s="1086"/>
      <c r="DL8" s="1084" t="s">
        <v>580</v>
      </c>
      <c r="DM8" s="1085"/>
      <c r="DN8" s="1085"/>
      <c r="DO8" s="1085"/>
      <c r="DP8" s="1086"/>
      <c r="DQ8" s="1084" t="s">
        <v>580</v>
      </c>
      <c r="DR8" s="1085"/>
      <c r="DS8" s="1085"/>
      <c r="DT8" s="1085"/>
      <c r="DU8" s="1086"/>
      <c r="DV8" s="1087"/>
      <c r="DW8" s="1088"/>
      <c r="DX8" s="1088"/>
      <c r="DY8" s="1088"/>
      <c r="DZ8" s="1089"/>
      <c r="EA8" s="256"/>
    </row>
    <row r="9" spans="1:131" s="257" customFormat="1" ht="26.25" customHeight="1" x14ac:dyDescent="0.2">
      <c r="A9" s="263">
        <v>3</v>
      </c>
      <c r="B9" s="1132" t="s">
        <v>390</v>
      </c>
      <c r="C9" s="1133"/>
      <c r="D9" s="1133"/>
      <c r="E9" s="1133"/>
      <c r="F9" s="1133"/>
      <c r="G9" s="1133"/>
      <c r="H9" s="1133"/>
      <c r="I9" s="1133"/>
      <c r="J9" s="1133"/>
      <c r="K9" s="1133"/>
      <c r="L9" s="1133"/>
      <c r="M9" s="1133"/>
      <c r="N9" s="1133"/>
      <c r="O9" s="1133"/>
      <c r="P9" s="1134"/>
      <c r="Q9" s="1138">
        <v>0</v>
      </c>
      <c r="R9" s="1139"/>
      <c r="S9" s="1139"/>
      <c r="T9" s="1139"/>
      <c r="U9" s="1139"/>
      <c r="V9" s="1139">
        <v>0</v>
      </c>
      <c r="W9" s="1139"/>
      <c r="X9" s="1139"/>
      <c r="Y9" s="1139"/>
      <c r="Z9" s="1139"/>
      <c r="AA9" s="1139">
        <v>0</v>
      </c>
      <c r="AB9" s="1139"/>
      <c r="AC9" s="1139"/>
      <c r="AD9" s="1139"/>
      <c r="AE9" s="1140"/>
      <c r="AF9" s="1114" t="s">
        <v>127</v>
      </c>
      <c r="AG9" s="1115"/>
      <c r="AH9" s="1115"/>
      <c r="AI9" s="1115"/>
      <c r="AJ9" s="1116"/>
      <c r="AK9" s="1181" t="s">
        <v>580</v>
      </c>
      <c r="AL9" s="1182"/>
      <c r="AM9" s="1182"/>
      <c r="AN9" s="1182"/>
      <c r="AO9" s="1182"/>
      <c r="AP9" s="1182" t="s">
        <v>580</v>
      </c>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t="s">
        <v>588</v>
      </c>
      <c r="BT9" s="1110"/>
      <c r="BU9" s="1110"/>
      <c r="BV9" s="1110"/>
      <c r="BW9" s="1110"/>
      <c r="BX9" s="1110"/>
      <c r="BY9" s="1110"/>
      <c r="BZ9" s="1110"/>
      <c r="CA9" s="1110"/>
      <c r="CB9" s="1110"/>
      <c r="CC9" s="1110"/>
      <c r="CD9" s="1110"/>
      <c r="CE9" s="1110"/>
      <c r="CF9" s="1110"/>
      <c r="CG9" s="1111"/>
      <c r="CH9" s="1084">
        <v>0</v>
      </c>
      <c r="CI9" s="1085"/>
      <c r="CJ9" s="1085"/>
      <c r="CK9" s="1085"/>
      <c r="CL9" s="1086"/>
      <c r="CM9" s="1084">
        <v>107</v>
      </c>
      <c r="CN9" s="1085"/>
      <c r="CO9" s="1085"/>
      <c r="CP9" s="1085"/>
      <c r="CQ9" s="1086"/>
      <c r="CR9" s="1084">
        <v>5</v>
      </c>
      <c r="CS9" s="1085"/>
      <c r="CT9" s="1085"/>
      <c r="CU9" s="1085"/>
      <c r="CV9" s="1086"/>
      <c r="CW9" s="1084" t="s">
        <v>580</v>
      </c>
      <c r="CX9" s="1085"/>
      <c r="CY9" s="1085"/>
      <c r="CZ9" s="1085"/>
      <c r="DA9" s="1086"/>
      <c r="DB9" s="1084">
        <v>23</v>
      </c>
      <c r="DC9" s="1085"/>
      <c r="DD9" s="1085"/>
      <c r="DE9" s="1085"/>
      <c r="DF9" s="1086"/>
      <c r="DG9" s="1084" t="s">
        <v>580</v>
      </c>
      <c r="DH9" s="1085"/>
      <c r="DI9" s="1085"/>
      <c r="DJ9" s="1085"/>
      <c r="DK9" s="1086"/>
      <c r="DL9" s="1084" t="s">
        <v>580</v>
      </c>
      <c r="DM9" s="1085"/>
      <c r="DN9" s="1085"/>
      <c r="DO9" s="1085"/>
      <c r="DP9" s="1086"/>
      <c r="DQ9" s="1084">
        <v>21</v>
      </c>
      <c r="DR9" s="1085"/>
      <c r="DS9" s="1085"/>
      <c r="DT9" s="1085"/>
      <c r="DU9" s="1086"/>
      <c r="DV9" s="1087"/>
      <c r="DW9" s="1088"/>
      <c r="DX9" s="1088"/>
      <c r="DY9" s="1088"/>
      <c r="DZ9" s="1089"/>
      <c r="EA9" s="256"/>
    </row>
    <row r="10" spans="1:131" s="257" customFormat="1" ht="26.25" customHeight="1" x14ac:dyDescent="0.2">
      <c r="A10" s="263">
        <v>4</v>
      </c>
      <c r="B10" s="1132" t="s">
        <v>391</v>
      </c>
      <c r="C10" s="1133"/>
      <c r="D10" s="1133"/>
      <c r="E10" s="1133"/>
      <c r="F10" s="1133"/>
      <c r="G10" s="1133"/>
      <c r="H10" s="1133"/>
      <c r="I10" s="1133"/>
      <c r="J10" s="1133"/>
      <c r="K10" s="1133"/>
      <c r="L10" s="1133"/>
      <c r="M10" s="1133"/>
      <c r="N10" s="1133"/>
      <c r="O10" s="1133"/>
      <c r="P10" s="1134"/>
      <c r="Q10" s="1138">
        <v>24</v>
      </c>
      <c r="R10" s="1139"/>
      <c r="S10" s="1139"/>
      <c r="T10" s="1139"/>
      <c r="U10" s="1139"/>
      <c r="V10" s="1139">
        <v>11</v>
      </c>
      <c r="W10" s="1139"/>
      <c r="X10" s="1139"/>
      <c r="Y10" s="1139"/>
      <c r="Z10" s="1139"/>
      <c r="AA10" s="1139">
        <v>13</v>
      </c>
      <c r="AB10" s="1139"/>
      <c r="AC10" s="1139"/>
      <c r="AD10" s="1139"/>
      <c r="AE10" s="1140"/>
      <c r="AF10" s="1114">
        <v>13</v>
      </c>
      <c r="AG10" s="1115"/>
      <c r="AH10" s="1115"/>
      <c r="AI10" s="1115"/>
      <c r="AJ10" s="1116"/>
      <c r="AK10" s="1181" t="s">
        <v>580</v>
      </c>
      <c r="AL10" s="1182"/>
      <c r="AM10" s="1182"/>
      <c r="AN10" s="1182"/>
      <c r="AO10" s="1182"/>
      <c r="AP10" s="1182" t="s">
        <v>580</v>
      </c>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t="s">
        <v>589</v>
      </c>
      <c r="BT10" s="1110"/>
      <c r="BU10" s="1110"/>
      <c r="BV10" s="1110"/>
      <c r="BW10" s="1110"/>
      <c r="BX10" s="1110"/>
      <c r="BY10" s="1110"/>
      <c r="BZ10" s="1110"/>
      <c r="CA10" s="1110"/>
      <c r="CB10" s="1110"/>
      <c r="CC10" s="1110"/>
      <c r="CD10" s="1110"/>
      <c r="CE10" s="1110"/>
      <c r="CF10" s="1110"/>
      <c r="CG10" s="1111"/>
      <c r="CH10" s="1084">
        <v>1</v>
      </c>
      <c r="CI10" s="1085"/>
      <c r="CJ10" s="1085"/>
      <c r="CK10" s="1085"/>
      <c r="CL10" s="1086"/>
      <c r="CM10" s="1084">
        <v>212</v>
      </c>
      <c r="CN10" s="1085"/>
      <c r="CO10" s="1085"/>
      <c r="CP10" s="1085"/>
      <c r="CQ10" s="1086"/>
      <c r="CR10" s="1084">
        <v>250</v>
      </c>
      <c r="CS10" s="1085"/>
      <c r="CT10" s="1085"/>
      <c r="CU10" s="1085"/>
      <c r="CV10" s="1086"/>
      <c r="CW10" s="1084" t="s">
        <v>580</v>
      </c>
      <c r="CX10" s="1085"/>
      <c r="CY10" s="1085"/>
      <c r="CZ10" s="1085"/>
      <c r="DA10" s="1086"/>
      <c r="DB10" s="1084" t="s">
        <v>580</v>
      </c>
      <c r="DC10" s="1085"/>
      <c r="DD10" s="1085"/>
      <c r="DE10" s="1085"/>
      <c r="DF10" s="1086"/>
      <c r="DG10" s="1084" t="s">
        <v>580</v>
      </c>
      <c r="DH10" s="1085"/>
      <c r="DI10" s="1085"/>
      <c r="DJ10" s="1085"/>
      <c r="DK10" s="1086"/>
      <c r="DL10" s="1084" t="s">
        <v>580</v>
      </c>
      <c r="DM10" s="1085"/>
      <c r="DN10" s="1085"/>
      <c r="DO10" s="1085"/>
      <c r="DP10" s="1086"/>
      <c r="DQ10" s="1084" t="s">
        <v>580</v>
      </c>
      <c r="DR10" s="1085"/>
      <c r="DS10" s="1085"/>
      <c r="DT10" s="1085"/>
      <c r="DU10" s="1086"/>
      <c r="DV10" s="1087"/>
      <c r="DW10" s="1088"/>
      <c r="DX10" s="1088"/>
      <c r="DY10" s="1088"/>
      <c r="DZ10" s="1089"/>
      <c r="EA10" s="256"/>
    </row>
    <row r="11" spans="1:131" s="257" customFormat="1" ht="26.25" customHeight="1" x14ac:dyDescent="0.2">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t="s">
        <v>590</v>
      </c>
      <c r="BT11" s="1110"/>
      <c r="BU11" s="1110"/>
      <c r="BV11" s="1110"/>
      <c r="BW11" s="1110"/>
      <c r="BX11" s="1110"/>
      <c r="BY11" s="1110"/>
      <c r="BZ11" s="1110"/>
      <c r="CA11" s="1110"/>
      <c r="CB11" s="1110"/>
      <c r="CC11" s="1110"/>
      <c r="CD11" s="1110"/>
      <c r="CE11" s="1110"/>
      <c r="CF11" s="1110"/>
      <c r="CG11" s="1111"/>
      <c r="CH11" s="1084">
        <v>17</v>
      </c>
      <c r="CI11" s="1085"/>
      <c r="CJ11" s="1085"/>
      <c r="CK11" s="1085"/>
      <c r="CL11" s="1086"/>
      <c r="CM11" s="1084">
        <v>5</v>
      </c>
      <c r="CN11" s="1085"/>
      <c r="CO11" s="1085"/>
      <c r="CP11" s="1085"/>
      <c r="CQ11" s="1086"/>
      <c r="CR11" s="1084">
        <v>5</v>
      </c>
      <c r="CS11" s="1085"/>
      <c r="CT11" s="1085"/>
      <c r="CU11" s="1085"/>
      <c r="CV11" s="1086"/>
      <c r="CW11" s="1084">
        <v>92</v>
      </c>
      <c r="CX11" s="1085"/>
      <c r="CY11" s="1085"/>
      <c r="CZ11" s="1085"/>
      <c r="DA11" s="1086"/>
      <c r="DB11" s="1084" t="s">
        <v>580</v>
      </c>
      <c r="DC11" s="1085"/>
      <c r="DD11" s="1085"/>
      <c r="DE11" s="1085"/>
      <c r="DF11" s="1086"/>
      <c r="DG11" s="1084" t="s">
        <v>580</v>
      </c>
      <c r="DH11" s="1085"/>
      <c r="DI11" s="1085"/>
      <c r="DJ11" s="1085"/>
      <c r="DK11" s="1086"/>
      <c r="DL11" s="1084" t="s">
        <v>580</v>
      </c>
      <c r="DM11" s="1085"/>
      <c r="DN11" s="1085"/>
      <c r="DO11" s="1085"/>
      <c r="DP11" s="1086"/>
      <c r="DQ11" s="1084" t="s">
        <v>580</v>
      </c>
      <c r="DR11" s="1085"/>
      <c r="DS11" s="1085"/>
      <c r="DT11" s="1085"/>
      <c r="DU11" s="1086"/>
      <c r="DV11" s="1087"/>
      <c r="DW11" s="1088"/>
      <c r="DX11" s="1088"/>
      <c r="DY11" s="1088"/>
      <c r="DZ11" s="1089"/>
      <c r="EA11" s="256"/>
    </row>
    <row r="12" spans="1:131" s="257" customFormat="1" ht="26.25" customHeight="1" x14ac:dyDescent="0.2">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2">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2">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2">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2">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2">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2">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2">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2">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5">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2">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392</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5">
      <c r="A23" s="266" t="s">
        <v>393</v>
      </c>
      <c r="B23" s="1039" t="s">
        <v>394</v>
      </c>
      <c r="C23" s="1040"/>
      <c r="D23" s="1040"/>
      <c r="E23" s="1040"/>
      <c r="F23" s="1040"/>
      <c r="G23" s="1040"/>
      <c r="H23" s="1040"/>
      <c r="I23" s="1040"/>
      <c r="J23" s="1040"/>
      <c r="K23" s="1040"/>
      <c r="L23" s="1040"/>
      <c r="M23" s="1040"/>
      <c r="N23" s="1040"/>
      <c r="O23" s="1040"/>
      <c r="P23" s="1041"/>
      <c r="Q23" s="1163">
        <v>61731</v>
      </c>
      <c r="R23" s="1164"/>
      <c r="S23" s="1164"/>
      <c r="T23" s="1164"/>
      <c r="U23" s="1164"/>
      <c r="V23" s="1164">
        <v>58497</v>
      </c>
      <c r="W23" s="1164"/>
      <c r="X23" s="1164"/>
      <c r="Y23" s="1164"/>
      <c r="Z23" s="1164"/>
      <c r="AA23" s="1164">
        <v>3234</v>
      </c>
      <c r="AB23" s="1164"/>
      <c r="AC23" s="1164"/>
      <c r="AD23" s="1164"/>
      <c r="AE23" s="1165"/>
      <c r="AF23" s="1166">
        <v>3057</v>
      </c>
      <c r="AG23" s="1164"/>
      <c r="AH23" s="1164"/>
      <c r="AI23" s="1164"/>
      <c r="AJ23" s="1167"/>
      <c r="AK23" s="1168"/>
      <c r="AL23" s="1169"/>
      <c r="AM23" s="1169"/>
      <c r="AN23" s="1169"/>
      <c r="AO23" s="1169"/>
      <c r="AP23" s="1164">
        <v>62070</v>
      </c>
      <c r="AQ23" s="1164"/>
      <c r="AR23" s="1164"/>
      <c r="AS23" s="1164"/>
      <c r="AT23" s="1164"/>
      <c r="AU23" s="1170"/>
      <c r="AV23" s="1170"/>
      <c r="AW23" s="1170"/>
      <c r="AX23" s="1170"/>
      <c r="AY23" s="1171"/>
      <c r="AZ23" s="1160" t="s">
        <v>389</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2">
      <c r="A24" s="1159" t="s">
        <v>395</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5">
      <c r="A25" s="1158" t="s">
        <v>396</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2">
      <c r="A26" s="1090" t="s">
        <v>370</v>
      </c>
      <c r="B26" s="1091"/>
      <c r="C26" s="1091"/>
      <c r="D26" s="1091"/>
      <c r="E26" s="1091"/>
      <c r="F26" s="1091"/>
      <c r="G26" s="1091"/>
      <c r="H26" s="1091"/>
      <c r="I26" s="1091"/>
      <c r="J26" s="1091"/>
      <c r="K26" s="1091"/>
      <c r="L26" s="1091"/>
      <c r="M26" s="1091"/>
      <c r="N26" s="1091"/>
      <c r="O26" s="1091"/>
      <c r="P26" s="1092"/>
      <c r="Q26" s="1096" t="s">
        <v>397</v>
      </c>
      <c r="R26" s="1097"/>
      <c r="S26" s="1097"/>
      <c r="T26" s="1097"/>
      <c r="U26" s="1098"/>
      <c r="V26" s="1096" t="s">
        <v>398</v>
      </c>
      <c r="W26" s="1097"/>
      <c r="X26" s="1097"/>
      <c r="Y26" s="1097"/>
      <c r="Z26" s="1098"/>
      <c r="AA26" s="1096" t="s">
        <v>399</v>
      </c>
      <c r="AB26" s="1097"/>
      <c r="AC26" s="1097"/>
      <c r="AD26" s="1097"/>
      <c r="AE26" s="1097"/>
      <c r="AF26" s="1154" t="s">
        <v>400</v>
      </c>
      <c r="AG26" s="1103"/>
      <c r="AH26" s="1103"/>
      <c r="AI26" s="1103"/>
      <c r="AJ26" s="1155"/>
      <c r="AK26" s="1097" t="s">
        <v>401</v>
      </c>
      <c r="AL26" s="1097"/>
      <c r="AM26" s="1097"/>
      <c r="AN26" s="1097"/>
      <c r="AO26" s="1098"/>
      <c r="AP26" s="1096" t="s">
        <v>402</v>
      </c>
      <c r="AQ26" s="1097"/>
      <c r="AR26" s="1097"/>
      <c r="AS26" s="1097"/>
      <c r="AT26" s="1098"/>
      <c r="AU26" s="1096" t="s">
        <v>403</v>
      </c>
      <c r="AV26" s="1097"/>
      <c r="AW26" s="1097"/>
      <c r="AX26" s="1097"/>
      <c r="AY26" s="1098"/>
      <c r="AZ26" s="1096" t="s">
        <v>404</v>
      </c>
      <c r="BA26" s="1097"/>
      <c r="BB26" s="1097"/>
      <c r="BC26" s="1097"/>
      <c r="BD26" s="1098"/>
      <c r="BE26" s="1096" t="s">
        <v>377</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5">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2">
      <c r="A28" s="268">
        <v>1</v>
      </c>
      <c r="B28" s="1145" t="s">
        <v>405</v>
      </c>
      <c r="C28" s="1146"/>
      <c r="D28" s="1146"/>
      <c r="E28" s="1146"/>
      <c r="F28" s="1146"/>
      <c r="G28" s="1146"/>
      <c r="H28" s="1146"/>
      <c r="I28" s="1146"/>
      <c r="J28" s="1146"/>
      <c r="K28" s="1146"/>
      <c r="L28" s="1146"/>
      <c r="M28" s="1146"/>
      <c r="N28" s="1146"/>
      <c r="O28" s="1146"/>
      <c r="P28" s="1147"/>
      <c r="Q28" s="1148">
        <v>12066</v>
      </c>
      <c r="R28" s="1149"/>
      <c r="S28" s="1149"/>
      <c r="T28" s="1149"/>
      <c r="U28" s="1149"/>
      <c r="V28" s="1149">
        <v>11964</v>
      </c>
      <c r="W28" s="1149"/>
      <c r="X28" s="1149"/>
      <c r="Y28" s="1149"/>
      <c r="Z28" s="1149"/>
      <c r="AA28" s="1149">
        <v>102</v>
      </c>
      <c r="AB28" s="1149"/>
      <c r="AC28" s="1149"/>
      <c r="AD28" s="1149"/>
      <c r="AE28" s="1150"/>
      <c r="AF28" s="1151">
        <v>102</v>
      </c>
      <c r="AG28" s="1149"/>
      <c r="AH28" s="1149"/>
      <c r="AI28" s="1149"/>
      <c r="AJ28" s="1152"/>
      <c r="AK28" s="1153">
        <v>1012</v>
      </c>
      <c r="AL28" s="1141"/>
      <c r="AM28" s="1141"/>
      <c r="AN28" s="1141"/>
      <c r="AO28" s="1141"/>
      <c r="AP28" s="1141" t="s">
        <v>580</v>
      </c>
      <c r="AQ28" s="1141"/>
      <c r="AR28" s="1141"/>
      <c r="AS28" s="1141"/>
      <c r="AT28" s="1141"/>
      <c r="AU28" s="1141" t="s">
        <v>580</v>
      </c>
      <c r="AV28" s="1141"/>
      <c r="AW28" s="1141"/>
      <c r="AX28" s="1141"/>
      <c r="AY28" s="1141"/>
      <c r="AZ28" s="1142" t="s">
        <v>580</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2">
      <c r="A29" s="268">
        <v>2</v>
      </c>
      <c r="B29" s="1132" t="s">
        <v>406</v>
      </c>
      <c r="C29" s="1133"/>
      <c r="D29" s="1133"/>
      <c r="E29" s="1133"/>
      <c r="F29" s="1133"/>
      <c r="G29" s="1133"/>
      <c r="H29" s="1133"/>
      <c r="I29" s="1133"/>
      <c r="J29" s="1133"/>
      <c r="K29" s="1133"/>
      <c r="L29" s="1133"/>
      <c r="M29" s="1133"/>
      <c r="N29" s="1133"/>
      <c r="O29" s="1133"/>
      <c r="P29" s="1134"/>
      <c r="Q29" s="1138">
        <v>11663</v>
      </c>
      <c r="R29" s="1139"/>
      <c r="S29" s="1139"/>
      <c r="T29" s="1139"/>
      <c r="U29" s="1139"/>
      <c r="V29" s="1139">
        <v>11516</v>
      </c>
      <c r="W29" s="1139"/>
      <c r="X29" s="1139"/>
      <c r="Y29" s="1139"/>
      <c r="Z29" s="1139"/>
      <c r="AA29" s="1139">
        <v>147</v>
      </c>
      <c r="AB29" s="1139"/>
      <c r="AC29" s="1139"/>
      <c r="AD29" s="1139"/>
      <c r="AE29" s="1140"/>
      <c r="AF29" s="1114">
        <v>147</v>
      </c>
      <c r="AG29" s="1115"/>
      <c r="AH29" s="1115"/>
      <c r="AI29" s="1115"/>
      <c r="AJ29" s="1116"/>
      <c r="AK29" s="1075">
        <v>1790</v>
      </c>
      <c r="AL29" s="1066"/>
      <c r="AM29" s="1066"/>
      <c r="AN29" s="1066"/>
      <c r="AO29" s="1066"/>
      <c r="AP29" s="1066" t="s">
        <v>580</v>
      </c>
      <c r="AQ29" s="1066"/>
      <c r="AR29" s="1066"/>
      <c r="AS29" s="1066"/>
      <c r="AT29" s="1066"/>
      <c r="AU29" s="1066" t="s">
        <v>580</v>
      </c>
      <c r="AV29" s="1066"/>
      <c r="AW29" s="1066"/>
      <c r="AX29" s="1066"/>
      <c r="AY29" s="1066"/>
      <c r="AZ29" s="1137" t="s">
        <v>580</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2">
      <c r="A30" s="268">
        <v>3</v>
      </c>
      <c r="B30" s="1132" t="s">
        <v>407</v>
      </c>
      <c r="C30" s="1133"/>
      <c r="D30" s="1133"/>
      <c r="E30" s="1133"/>
      <c r="F30" s="1133"/>
      <c r="G30" s="1133"/>
      <c r="H30" s="1133"/>
      <c r="I30" s="1133"/>
      <c r="J30" s="1133"/>
      <c r="K30" s="1133"/>
      <c r="L30" s="1133"/>
      <c r="M30" s="1133"/>
      <c r="N30" s="1133"/>
      <c r="O30" s="1133"/>
      <c r="P30" s="1134"/>
      <c r="Q30" s="1138">
        <v>109</v>
      </c>
      <c r="R30" s="1139"/>
      <c r="S30" s="1139"/>
      <c r="T30" s="1139"/>
      <c r="U30" s="1139"/>
      <c r="V30" s="1139">
        <v>49</v>
      </c>
      <c r="W30" s="1139"/>
      <c r="X30" s="1139"/>
      <c r="Y30" s="1139"/>
      <c r="Z30" s="1139"/>
      <c r="AA30" s="1139">
        <v>60</v>
      </c>
      <c r="AB30" s="1139"/>
      <c r="AC30" s="1139"/>
      <c r="AD30" s="1139"/>
      <c r="AE30" s="1140"/>
      <c r="AF30" s="1114">
        <v>60</v>
      </c>
      <c r="AG30" s="1115"/>
      <c r="AH30" s="1115"/>
      <c r="AI30" s="1115"/>
      <c r="AJ30" s="1116"/>
      <c r="AK30" s="1075" t="s">
        <v>580</v>
      </c>
      <c r="AL30" s="1066"/>
      <c r="AM30" s="1066"/>
      <c r="AN30" s="1066"/>
      <c r="AO30" s="1066"/>
      <c r="AP30" s="1066" t="s">
        <v>580</v>
      </c>
      <c r="AQ30" s="1066"/>
      <c r="AR30" s="1066"/>
      <c r="AS30" s="1066"/>
      <c r="AT30" s="1066"/>
      <c r="AU30" s="1066" t="s">
        <v>580</v>
      </c>
      <c r="AV30" s="1066"/>
      <c r="AW30" s="1066"/>
      <c r="AX30" s="1066"/>
      <c r="AY30" s="1066"/>
      <c r="AZ30" s="1137" t="s">
        <v>580</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2">
      <c r="A31" s="268">
        <v>4</v>
      </c>
      <c r="B31" s="1132" t="s">
        <v>408</v>
      </c>
      <c r="C31" s="1133"/>
      <c r="D31" s="1133"/>
      <c r="E31" s="1133"/>
      <c r="F31" s="1133"/>
      <c r="G31" s="1133"/>
      <c r="H31" s="1133"/>
      <c r="I31" s="1133"/>
      <c r="J31" s="1133"/>
      <c r="K31" s="1133"/>
      <c r="L31" s="1133"/>
      <c r="M31" s="1133"/>
      <c r="N31" s="1133"/>
      <c r="O31" s="1133"/>
      <c r="P31" s="1134"/>
      <c r="Q31" s="1138">
        <v>1555</v>
      </c>
      <c r="R31" s="1139"/>
      <c r="S31" s="1139"/>
      <c r="T31" s="1139"/>
      <c r="U31" s="1139"/>
      <c r="V31" s="1139">
        <v>1525</v>
      </c>
      <c r="W31" s="1139"/>
      <c r="X31" s="1139"/>
      <c r="Y31" s="1139"/>
      <c r="Z31" s="1139"/>
      <c r="AA31" s="1139">
        <v>30</v>
      </c>
      <c r="AB31" s="1139"/>
      <c r="AC31" s="1139"/>
      <c r="AD31" s="1139"/>
      <c r="AE31" s="1140"/>
      <c r="AF31" s="1114">
        <v>30</v>
      </c>
      <c r="AG31" s="1115"/>
      <c r="AH31" s="1115"/>
      <c r="AI31" s="1115"/>
      <c r="AJ31" s="1116"/>
      <c r="AK31" s="1075">
        <v>486</v>
      </c>
      <c r="AL31" s="1066"/>
      <c r="AM31" s="1066"/>
      <c r="AN31" s="1066"/>
      <c r="AO31" s="1066"/>
      <c r="AP31" s="1066" t="s">
        <v>580</v>
      </c>
      <c r="AQ31" s="1066"/>
      <c r="AR31" s="1066"/>
      <c r="AS31" s="1066"/>
      <c r="AT31" s="1066"/>
      <c r="AU31" s="1066" t="s">
        <v>580</v>
      </c>
      <c r="AV31" s="1066"/>
      <c r="AW31" s="1066"/>
      <c r="AX31" s="1066"/>
      <c r="AY31" s="1066"/>
      <c r="AZ31" s="1137" t="s">
        <v>580</v>
      </c>
      <c r="BA31" s="1137"/>
      <c r="BB31" s="1137"/>
      <c r="BC31" s="1137"/>
      <c r="BD31" s="1137"/>
      <c r="BE31" s="1127"/>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2">
      <c r="A32" s="268">
        <v>5</v>
      </c>
      <c r="B32" s="1132" t="s">
        <v>409</v>
      </c>
      <c r="C32" s="1133"/>
      <c r="D32" s="1133"/>
      <c r="E32" s="1133"/>
      <c r="F32" s="1133"/>
      <c r="G32" s="1133"/>
      <c r="H32" s="1133"/>
      <c r="I32" s="1133"/>
      <c r="J32" s="1133"/>
      <c r="K32" s="1133"/>
      <c r="L32" s="1133"/>
      <c r="M32" s="1133"/>
      <c r="N32" s="1133"/>
      <c r="O32" s="1133"/>
      <c r="P32" s="1134"/>
      <c r="Q32" s="1138">
        <v>889</v>
      </c>
      <c r="R32" s="1139"/>
      <c r="S32" s="1139"/>
      <c r="T32" s="1139"/>
      <c r="U32" s="1139"/>
      <c r="V32" s="1139">
        <v>802</v>
      </c>
      <c r="W32" s="1139"/>
      <c r="X32" s="1139"/>
      <c r="Y32" s="1139"/>
      <c r="Z32" s="1139"/>
      <c r="AA32" s="1139">
        <v>87</v>
      </c>
      <c r="AB32" s="1139"/>
      <c r="AC32" s="1139"/>
      <c r="AD32" s="1139"/>
      <c r="AE32" s="1140"/>
      <c r="AF32" s="1114">
        <v>1605</v>
      </c>
      <c r="AG32" s="1115"/>
      <c r="AH32" s="1115"/>
      <c r="AI32" s="1115"/>
      <c r="AJ32" s="1116"/>
      <c r="AK32" s="1075">
        <v>56</v>
      </c>
      <c r="AL32" s="1066"/>
      <c r="AM32" s="1066"/>
      <c r="AN32" s="1066"/>
      <c r="AO32" s="1066"/>
      <c r="AP32" s="1066">
        <v>5156</v>
      </c>
      <c r="AQ32" s="1066"/>
      <c r="AR32" s="1066"/>
      <c r="AS32" s="1066"/>
      <c r="AT32" s="1066"/>
      <c r="AU32" s="1066">
        <v>56</v>
      </c>
      <c r="AV32" s="1066"/>
      <c r="AW32" s="1066"/>
      <c r="AX32" s="1066"/>
      <c r="AY32" s="1066"/>
      <c r="AZ32" s="1137" t="s">
        <v>580</v>
      </c>
      <c r="BA32" s="1137"/>
      <c r="BB32" s="1137"/>
      <c r="BC32" s="1137"/>
      <c r="BD32" s="1137"/>
      <c r="BE32" s="1127" t="s">
        <v>410</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2">
      <c r="A33" s="268">
        <v>6</v>
      </c>
      <c r="B33" s="1132" t="s">
        <v>411</v>
      </c>
      <c r="C33" s="1133"/>
      <c r="D33" s="1133"/>
      <c r="E33" s="1133"/>
      <c r="F33" s="1133"/>
      <c r="G33" s="1133"/>
      <c r="H33" s="1133"/>
      <c r="I33" s="1133"/>
      <c r="J33" s="1133"/>
      <c r="K33" s="1133"/>
      <c r="L33" s="1133"/>
      <c r="M33" s="1133"/>
      <c r="N33" s="1133"/>
      <c r="O33" s="1133"/>
      <c r="P33" s="1134"/>
      <c r="Q33" s="1138">
        <v>177</v>
      </c>
      <c r="R33" s="1139"/>
      <c r="S33" s="1139"/>
      <c r="T33" s="1139"/>
      <c r="U33" s="1139"/>
      <c r="V33" s="1139">
        <v>203</v>
      </c>
      <c r="W33" s="1139"/>
      <c r="X33" s="1139"/>
      <c r="Y33" s="1139"/>
      <c r="Z33" s="1139"/>
      <c r="AA33" s="1139">
        <v>-26</v>
      </c>
      <c r="AB33" s="1139"/>
      <c r="AC33" s="1139"/>
      <c r="AD33" s="1139"/>
      <c r="AE33" s="1140"/>
      <c r="AF33" s="1114">
        <v>14</v>
      </c>
      <c r="AG33" s="1115"/>
      <c r="AH33" s="1115"/>
      <c r="AI33" s="1115"/>
      <c r="AJ33" s="1116"/>
      <c r="AK33" s="1075">
        <v>288</v>
      </c>
      <c r="AL33" s="1066"/>
      <c r="AM33" s="1066"/>
      <c r="AN33" s="1066"/>
      <c r="AO33" s="1066"/>
      <c r="AP33" s="1066">
        <v>824</v>
      </c>
      <c r="AQ33" s="1066"/>
      <c r="AR33" s="1066"/>
      <c r="AS33" s="1066"/>
      <c r="AT33" s="1066"/>
      <c r="AU33" s="1066">
        <v>288</v>
      </c>
      <c r="AV33" s="1066"/>
      <c r="AW33" s="1066"/>
      <c r="AX33" s="1066"/>
      <c r="AY33" s="1066"/>
      <c r="AZ33" s="1137" t="s">
        <v>580</v>
      </c>
      <c r="BA33" s="1137"/>
      <c r="BB33" s="1137"/>
      <c r="BC33" s="1137"/>
      <c r="BD33" s="1137"/>
      <c r="BE33" s="1127" t="s">
        <v>410</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2">
      <c r="A34" s="268">
        <v>7</v>
      </c>
      <c r="B34" s="1132" t="s">
        <v>412</v>
      </c>
      <c r="C34" s="1133"/>
      <c r="D34" s="1133"/>
      <c r="E34" s="1133"/>
      <c r="F34" s="1133"/>
      <c r="G34" s="1133"/>
      <c r="H34" s="1133"/>
      <c r="I34" s="1133"/>
      <c r="J34" s="1133"/>
      <c r="K34" s="1133"/>
      <c r="L34" s="1133"/>
      <c r="M34" s="1133"/>
      <c r="N34" s="1133"/>
      <c r="O34" s="1133"/>
      <c r="P34" s="1134"/>
      <c r="Q34" s="1138">
        <v>2585</v>
      </c>
      <c r="R34" s="1139"/>
      <c r="S34" s="1139"/>
      <c r="T34" s="1139"/>
      <c r="U34" s="1139"/>
      <c r="V34" s="1139">
        <v>2553</v>
      </c>
      <c r="W34" s="1139"/>
      <c r="X34" s="1139"/>
      <c r="Y34" s="1139"/>
      <c r="Z34" s="1139"/>
      <c r="AA34" s="1139">
        <v>32</v>
      </c>
      <c r="AB34" s="1139"/>
      <c r="AC34" s="1139"/>
      <c r="AD34" s="1139"/>
      <c r="AE34" s="1140"/>
      <c r="AF34" s="1114">
        <v>225</v>
      </c>
      <c r="AG34" s="1115"/>
      <c r="AH34" s="1115"/>
      <c r="AI34" s="1115"/>
      <c r="AJ34" s="1116"/>
      <c r="AK34" s="1075">
        <v>1590</v>
      </c>
      <c r="AL34" s="1066"/>
      <c r="AM34" s="1066"/>
      <c r="AN34" s="1066"/>
      <c r="AO34" s="1066"/>
      <c r="AP34" s="1066">
        <v>19456</v>
      </c>
      <c r="AQ34" s="1066"/>
      <c r="AR34" s="1066"/>
      <c r="AS34" s="1066"/>
      <c r="AT34" s="1066"/>
      <c r="AU34" s="1066">
        <v>1590</v>
      </c>
      <c r="AV34" s="1066"/>
      <c r="AW34" s="1066"/>
      <c r="AX34" s="1066"/>
      <c r="AY34" s="1066"/>
      <c r="AZ34" s="1137" t="s">
        <v>580</v>
      </c>
      <c r="BA34" s="1137"/>
      <c r="BB34" s="1137"/>
      <c r="BC34" s="1137"/>
      <c r="BD34" s="1137"/>
      <c r="BE34" s="1127" t="s">
        <v>410</v>
      </c>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2">
      <c r="A35" s="268">
        <v>8</v>
      </c>
      <c r="B35" s="1132" t="s">
        <v>413</v>
      </c>
      <c r="C35" s="1133"/>
      <c r="D35" s="1133"/>
      <c r="E35" s="1133"/>
      <c r="F35" s="1133"/>
      <c r="G35" s="1133"/>
      <c r="H35" s="1133"/>
      <c r="I35" s="1133"/>
      <c r="J35" s="1133"/>
      <c r="K35" s="1133"/>
      <c r="L35" s="1133"/>
      <c r="M35" s="1133"/>
      <c r="N35" s="1133"/>
      <c r="O35" s="1133"/>
      <c r="P35" s="1134"/>
      <c r="Q35" s="1138">
        <v>120</v>
      </c>
      <c r="R35" s="1139"/>
      <c r="S35" s="1139"/>
      <c r="T35" s="1139"/>
      <c r="U35" s="1139"/>
      <c r="V35" s="1139">
        <v>120</v>
      </c>
      <c r="W35" s="1139"/>
      <c r="X35" s="1139"/>
      <c r="Y35" s="1139"/>
      <c r="Z35" s="1139"/>
      <c r="AA35" s="1139">
        <v>0</v>
      </c>
      <c r="AB35" s="1139"/>
      <c r="AC35" s="1139"/>
      <c r="AD35" s="1139"/>
      <c r="AE35" s="1140"/>
      <c r="AF35" s="1114" t="s">
        <v>127</v>
      </c>
      <c r="AG35" s="1115"/>
      <c r="AH35" s="1115"/>
      <c r="AI35" s="1115"/>
      <c r="AJ35" s="1116"/>
      <c r="AK35" s="1075">
        <v>34</v>
      </c>
      <c r="AL35" s="1066"/>
      <c r="AM35" s="1066"/>
      <c r="AN35" s="1066"/>
      <c r="AO35" s="1066"/>
      <c r="AP35" s="1066">
        <v>459</v>
      </c>
      <c r="AQ35" s="1066"/>
      <c r="AR35" s="1066"/>
      <c r="AS35" s="1066"/>
      <c r="AT35" s="1066"/>
      <c r="AU35" s="1066">
        <v>34</v>
      </c>
      <c r="AV35" s="1066"/>
      <c r="AW35" s="1066"/>
      <c r="AX35" s="1066"/>
      <c r="AY35" s="1066"/>
      <c r="AZ35" s="1137" t="s">
        <v>580</v>
      </c>
      <c r="BA35" s="1137"/>
      <c r="BB35" s="1137"/>
      <c r="BC35" s="1137"/>
      <c r="BD35" s="1137"/>
      <c r="BE35" s="1127" t="s">
        <v>414</v>
      </c>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2">
      <c r="A36" s="268">
        <v>9</v>
      </c>
      <c r="B36" s="1132" t="s">
        <v>415</v>
      </c>
      <c r="C36" s="1133"/>
      <c r="D36" s="1133"/>
      <c r="E36" s="1133"/>
      <c r="F36" s="1133"/>
      <c r="G36" s="1133"/>
      <c r="H36" s="1133"/>
      <c r="I36" s="1133"/>
      <c r="J36" s="1133"/>
      <c r="K36" s="1133"/>
      <c r="L36" s="1133"/>
      <c r="M36" s="1133"/>
      <c r="N36" s="1133"/>
      <c r="O36" s="1133"/>
      <c r="P36" s="1134"/>
      <c r="Q36" s="1138">
        <v>6</v>
      </c>
      <c r="R36" s="1139"/>
      <c r="S36" s="1139"/>
      <c r="T36" s="1139"/>
      <c r="U36" s="1139"/>
      <c r="V36" s="1139">
        <v>6</v>
      </c>
      <c r="W36" s="1139"/>
      <c r="X36" s="1139"/>
      <c r="Y36" s="1139"/>
      <c r="Z36" s="1139"/>
      <c r="AA36" s="1139">
        <v>0</v>
      </c>
      <c r="AB36" s="1139"/>
      <c r="AC36" s="1139"/>
      <c r="AD36" s="1139"/>
      <c r="AE36" s="1140"/>
      <c r="AF36" s="1114">
        <v>0</v>
      </c>
      <c r="AG36" s="1115"/>
      <c r="AH36" s="1115"/>
      <c r="AI36" s="1115"/>
      <c r="AJ36" s="1116"/>
      <c r="AK36" s="1075" t="s">
        <v>580</v>
      </c>
      <c r="AL36" s="1066"/>
      <c r="AM36" s="1066"/>
      <c r="AN36" s="1066"/>
      <c r="AO36" s="1066"/>
      <c r="AP36" s="1066" t="s">
        <v>580</v>
      </c>
      <c r="AQ36" s="1066"/>
      <c r="AR36" s="1066"/>
      <c r="AS36" s="1066"/>
      <c r="AT36" s="1066"/>
      <c r="AU36" s="1066" t="s">
        <v>580</v>
      </c>
      <c r="AV36" s="1066"/>
      <c r="AW36" s="1066"/>
      <c r="AX36" s="1066"/>
      <c r="AY36" s="1066"/>
      <c r="AZ36" s="1137" t="s">
        <v>580</v>
      </c>
      <c r="BA36" s="1137"/>
      <c r="BB36" s="1137"/>
      <c r="BC36" s="1137"/>
      <c r="BD36" s="1137"/>
      <c r="BE36" s="1127" t="s">
        <v>414</v>
      </c>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2">
      <c r="A37" s="268">
        <v>10</v>
      </c>
      <c r="B37" s="1132" t="s">
        <v>416</v>
      </c>
      <c r="C37" s="1133"/>
      <c r="D37" s="1133"/>
      <c r="E37" s="1133"/>
      <c r="F37" s="1133"/>
      <c r="G37" s="1133"/>
      <c r="H37" s="1133"/>
      <c r="I37" s="1133"/>
      <c r="J37" s="1133"/>
      <c r="K37" s="1133"/>
      <c r="L37" s="1133"/>
      <c r="M37" s="1133"/>
      <c r="N37" s="1133"/>
      <c r="O37" s="1133"/>
      <c r="P37" s="1134"/>
      <c r="Q37" s="1138">
        <v>42</v>
      </c>
      <c r="R37" s="1139"/>
      <c r="S37" s="1139"/>
      <c r="T37" s="1139"/>
      <c r="U37" s="1139"/>
      <c r="V37" s="1139">
        <v>42</v>
      </c>
      <c r="W37" s="1139"/>
      <c r="X37" s="1139"/>
      <c r="Y37" s="1139"/>
      <c r="Z37" s="1139"/>
      <c r="AA37" s="1139">
        <v>0</v>
      </c>
      <c r="AB37" s="1139"/>
      <c r="AC37" s="1139"/>
      <c r="AD37" s="1139"/>
      <c r="AE37" s="1140"/>
      <c r="AF37" s="1114" t="s">
        <v>127</v>
      </c>
      <c r="AG37" s="1115"/>
      <c r="AH37" s="1115"/>
      <c r="AI37" s="1115"/>
      <c r="AJ37" s="1116"/>
      <c r="AK37" s="1075">
        <v>42</v>
      </c>
      <c r="AL37" s="1066"/>
      <c r="AM37" s="1066"/>
      <c r="AN37" s="1066"/>
      <c r="AO37" s="1066"/>
      <c r="AP37" s="1066" t="s">
        <v>580</v>
      </c>
      <c r="AQ37" s="1066"/>
      <c r="AR37" s="1066"/>
      <c r="AS37" s="1066"/>
      <c r="AT37" s="1066"/>
      <c r="AU37" s="1066">
        <v>42</v>
      </c>
      <c r="AV37" s="1066"/>
      <c r="AW37" s="1066"/>
      <c r="AX37" s="1066"/>
      <c r="AY37" s="1066"/>
      <c r="AZ37" s="1137" t="s">
        <v>580</v>
      </c>
      <c r="BA37" s="1137"/>
      <c r="BB37" s="1137"/>
      <c r="BC37" s="1137"/>
      <c r="BD37" s="1137"/>
      <c r="BE37" s="1127" t="s">
        <v>414</v>
      </c>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2">
      <c r="A38" s="268">
        <v>11</v>
      </c>
      <c r="B38" s="1132" t="s">
        <v>417</v>
      </c>
      <c r="C38" s="1133"/>
      <c r="D38" s="1133"/>
      <c r="E38" s="1133"/>
      <c r="F38" s="1133"/>
      <c r="G38" s="1133"/>
      <c r="H38" s="1133"/>
      <c r="I38" s="1133"/>
      <c r="J38" s="1133"/>
      <c r="K38" s="1133"/>
      <c r="L38" s="1133"/>
      <c r="M38" s="1133"/>
      <c r="N38" s="1133"/>
      <c r="O38" s="1133"/>
      <c r="P38" s="1134"/>
      <c r="Q38" s="1138">
        <v>56</v>
      </c>
      <c r="R38" s="1139"/>
      <c r="S38" s="1139"/>
      <c r="T38" s="1139"/>
      <c r="U38" s="1139"/>
      <c r="V38" s="1139">
        <v>56</v>
      </c>
      <c r="W38" s="1139"/>
      <c r="X38" s="1139"/>
      <c r="Y38" s="1139"/>
      <c r="Z38" s="1139"/>
      <c r="AA38" s="1139">
        <v>0</v>
      </c>
      <c r="AB38" s="1139"/>
      <c r="AC38" s="1139"/>
      <c r="AD38" s="1139"/>
      <c r="AE38" s="1140"/>
      <c r="AF38" s="1114" t="s">
        <v>127</v>
      </c>
      <c r="AG38" s="1115"/>
      <c r="AH38" s="1115"/>
      <c r="AI38" s="1115"/>
      <c r="AJ38" s="1116"/>
      <c r="AK38" s="1075">
        <v>55</v>
      </c>
      <c r="AL38" s="1066"/>
      <c r="AM38" s="1066"/>
      <c r="AN38" s="1066"/>
      <c r="AO38" s="1066"/>
      <c r="AP38" s="1066">
        <v>231</v>
      </c>
      <c r="AQ38" s="1066"/>
      <c r="AR38" s="1066"/>
      <c r="AS38" s="1066"/>
      <c r="AT38" s="1066"/>
      <c r="AU38" s="1066">
        <v>55</v>
      </c>
      <c r="AV38" s="1066"/>
      <c r="AW38" s="1066"/>
      <c r="AX38" s="1066"/>
      <c r="AY38" s="1066"/>
      <c r="AZ38" s="1137" t="s">
        <v>580</v>
      </c>
      <c r="BA38" s="1137"/>
      <c r="BB38" s="1137"/>
      <c r="BC38" s="1137"/>
      <c r="BD38" s="1137"/>
      <c r="BE38" s="1127" t="s">
        <v>414</v>
      </c>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2">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2">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2">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2">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2">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2">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2">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2">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2">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2">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2">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2">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2">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2">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2">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2">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2">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2">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2">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2">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2">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2">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5">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2">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418</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5">
      <c r="A63" s="266" t="s">
        <v>393</v>
      </c>
      <c r="B63" s="1039" t="s">
        <v>419</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2183</v>
      </c>
      <c r="AG63" s="1054"/>
      <c r="AH63" s="1054"/>
      <c r="AI63" s="1054"/>
      <c r="AJ63" s="1125"/>
      <c r="AK63" s="1126"/>
      <c r="AL63" s="1058"/>
      <c r="AM63" s="1058"/>
      <c r="AN63" s="1058"/>
      <c r="AO63" s="1058"/>
      <c r="AP63" s="1054"/>
      <c r="AQ63" s="1054"/>
      <c r="AR63" s="1054"/>
      <c r="AS63" s="1054"/>
      <c r="AT63" s="1054"/>
      <c r="AU63" s="1054"/>
      <c r="AV63" s="1054"/>
      <c r="AW63" s="1054"/>
      <c r="AX63" s="1054"/>
      <c r="AY63" s="1054"/>
      <c r="AZ63" s="1120"/>
      <c r="BA63" s="1120"/>
      <c r="BB63" s="1120"/>
      <c r="BC63" s="1120"/>
      <c r="BD63" s="1120"/>
      <c r="BE63" s="1055"/>
      <c r="BF63" s="1055"/>
      <c r="BG63" s="1055"/>
      <c r="BH63" s="1055"/>
      <c r="BI63" s="1056"/>
      <c r="BJ63" s="1121" t="s">
        <v>127</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2">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5">
      <c r="A65" s="254" t="s">
        <v>420</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2">
      <c r="A66" s="1090" t="s">
        <v>421</v>
      </c>
      <c r="B66" s="1091"/>
      <c r="C66" s="1091"/>
      <c r="D66" s="1091"/>
      <c r="E66" s="1091"/>
      <c r="F66" s="1091"/>
      <c r="G66" s="1091"/>
      <c r="H66" s="1091"/>
      <c r="I66" s="1091"/>
      <c r="J66" s="1091"/>
      <c r="K66" s="1091"/>
      <c r="L66" s="1091"/>
      <c r="M66" s="1091"/>
      <c r="N66" s="1091"/>
      <c r="O66" s="1091"/>
      <c r="P66" s="1092"/>
      <c r="Q66" s="1096" t="s">
        <v>397</v>
      </c>
      <c r="R66" s="1097"/>
      <c r="S66" s="1097"/>
      <c r="T66" s="1097"/>
      <c r="U66" s="1098"/>
      <c r="V66" s="1096" t="s">
        <v>398</v>
      </c>
      <c r="W66" s="1097"/>
      <c r="X66" s="1097"/>
      <c r="Y66" s="1097"/>
      <c r="Z66" s="1098"/>
      <c r="AA66" s="1096" t="s">
        <v>422</v>
      </c>
      <c r="AB66" s="1097"/>
      <c r="AC66" s="1097"/>
      <c r="AD66" s="1097"/>
      <c r="AE66" s="1098"/>
      <c r="AF66" s="1102" t="s">
        <v>400</v>
      </c>
      <c r="AG66" s="1103"/>
      <c r="AH66" s="1103"/>
      <c r="AI66" s="1103"/>
      <c r="AJ66" s="1104"/>
      <c r="AK66" s="1096" t="s">
        <v>401</v>
      </c>
      <c r="AL66" s="1091"/>
      <c r="AM66" s="1091"/>
      <c r="AN66" s="1091"/>
      <c r="AO66" s="1092"/>
      <c r="AP66" s="1096" t="s">
        <v>402</v>
      </c>
      <c r="AQ66" s="1097"/>
      <c r="AR66" s="1097"/>
      <c r="AS66" s="1097"/>
      <c r="AT66" s="1098"/>
      <c r="AU66" s="1096" t="s">
        <v>423</v>
      </c>
      <c r="AV66" s="1097"/>
      <c r="AW66" s="1097"/>
      <c r="AX66" s="1097"/>
      <c r="AY66" s="1098"/>
      <c r="AZ66" s="1096" t="s">
        <v>377</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5">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2">
      <c r="A68" s="260">
        <v>1</v>
      </c>
      <c r="B68" s="1080" t="s">
        <v>581</v>
      </c>
      <c r="C68" s="1081"/>
      <c r="D68" s="1081"/>
      <c r="E68" s="1081"/>
      <c r="F68" s="1081"/>
      <c r="G68" s="1081"/>
      <c r="H68" s="1081"/>
      <c r="I68" s="1081"/>
      <c r="J68" s="1081"/>
      <c r="K68" s="1081"/>
      <c r="L68" s="1081"/>
      <c r="M68" s="1081"/>
      <c r="N68" s="1081"/>
      <c r="O68" s="1081"/>
      <c r="P68" s="1082"/>
      <c r="Q68" s="1083">
        <v>532</v>
      </c>
      <c r="R68" s="1077"/>
      <c r="S68" s="1077"/>
      <c r="T68" s="1077"/>
      <c r="U68" s="1077"/>
      <c r="V68" s="1077">
        <v>529</v>
      </c>
      <c r="W68" s="1077"/>
      <c r="X68" s="1077"/>
      <c r="Y68" s="1077"/>
      <c r="Z68" s="1077"/>
      <c r="AA68" s="1077">
        <v>3</v>
      </c>
      <c r="AB68" s="1077"/>
      <c r="AC68" s="1077"/>
      <c r="AD68" s="1077"/>
      <c r="AE68" s="1077"/>
      <c r="AF68" s="1077">
        <v>3</v>
      </c>
      <c r="AG68" s="1077"/>
      <c r="AH68" s="1077"/>
      <c r="AI68" s="1077"/>
      <c r="AJ68" s="1077"/>
      <c r="AK68" s="1077" t="s">
        <v>591</v>
      </c>
      <c r="AL68" s="1077"/>
      <c r="AM68" s="1077"/>
      <c r="AN68" s="1077"/>
      <c r="AO68" s="1077"/>
      <c r="AP68" s="1077" t="s">
        <v>591</v>
      </c>
      <c r="AQ68" s="1077"/>
      <c r="AR68" s="1077"/>
      <c r="AS68" s="1077"/>
      <c r="AT68" s="1077"/>
      <c r="AU68" s="1077" t="s">
        <v>591</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2">
      <c r="A69" s="263">
        <v>2</v>
      </c>
      <c r="B69" s="1069" t="s">
        <v>582</v>
      </c>
      <c r="C69" s="1070"/>
      <c r="D69" s="1070"/>
      <c r="E69" s="1070"/>
      <c r="F69" s="1070"/>
      <c r="G69" s="1070"/>
      <c r="H69" s="1070"/>
      <c r="I69" s="1070"/>
      <c r="J69" s="1070"/>
      <c r="K69" s="1070"/>
      <c r="L69" s="1070"/>
      <c r="M69" s="1070"/>
      <c r="N69" s="1070"/>
      <c r="O69" s="1070"/>
      <c r="P69" s="1071"/>
      <c r="Q69" s="1072">
        <v>38</v>
      </c>
      <c r="R69" s="1066"/>
      <c r="S69" s="1066"/>
      <c r="T69" s="1066"/>
      <c r="U69" s="1066"/>
      <c r="V69" s="1066">
        <v>28</v>
      </c>
      <c r="W69" s="1066"/>
      <c r="X69" s="1066"/>
      <c r="Y69" s="1066"/>
      <c r="Z69" s="1066"/>
      <c r="AA69" s="1066">
        <v>10</v>
      </c>
      <c r="AB69" s="1066"/>
      <c r="AC69" s="1066"/>
      <c r="AD69" s="1066"/>
      <c r="AE69" s="1066"/>
      <c r="AF69" s="1066">
        <v>10</v>
      </c>
      <c r="AG69" s="1066"/>
      <c r="AH69" s="1066"/>
      <c r="AI69" s="1066"/>
      <c r="AJ69" s="1066"/>
      <c r="AK69" s="1066" t="s">
        <v>591</v>
      </c>
      <c r="AL69" s="1066"/>
      <c r="AM69" s="1066"/>
      <c r="AN69" s="1066"/>
      <c r="AO69" s="1066"/>
      <c r="AP69" s="1066" t="s">
        <v>591</v>
      </c>
      <c r="AQ69" s="1066"/>
      <c r="AR69" s="1066"/>
      <c r="AS69" s="1066"/>
      <c r="AT69" s="1066"/>
      <c r="AU69" s="1066" t="s">
        <v>591</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2">
      <c r="A70" s="263">
        <v>3</v>
      </c>
      <c r="B70" s="1069" t="s">
        <v>583</v>
      </c>
      <c r="C70" s="1070"/>
      <c r="D70" s="1070"/>
      <c r="E70" s="1070"/>
      <c r="F70" s="1070"/>
      <c r="G70" s="1070"/>
      <c r="H70" s="1070"/>
      <c r="I70" s="1070"/>
      <c r="J70" s="1070"/>
      <c r="K70" s="1070"/>
      <c r="L70" s="1070"/>
      <c r="M70" s="1070"/>
      <c r="N70" s="1070"/>
      <c r="O70" s="1070"/>
      <c r="P70" s="1071"/>
      <c r="Q70" s="1072">
        <v>144</v>
      </c>
      <c r="R70" s="1066"/>
      <c r="S70" s="1066"/>
      <c r="T70" s="1066"/>
      <c r="U70" s="1066"/>
      <c r="V70" s="1066">
        <v>72</v>
      </c>
      <c r="W70" s="1066"/>
      <c r="X70" s="1066"/>
      <c r="Y70" s="1066"/>
      <c r="Z70" s="1066"/>
      <c r="AA70" s="1066">
        <v>73</v>
      </c>
      <c r="AB70" s="1066"/>
      <c r="AC70" s="1066"/>
      <c r="AD70" s="1066"/>
      <c r="AE70" s="1066"/>
      <c r="AF70" s="1066">
        <v>73</v>
      </c>
      <c r="AG70" s="1066"/>
      <c r="AH70" s="1066"/>
      <c r="AI70" s="1066"/>
      <c r="AJ70" s="1066"/>
      <c r="AK70" s="1066" t="s">
        <v>591</v>
      </c>
      <c r="AL70" s="1066"/>
      <c r="AM70" s="1066"/>
      <c r="AN70" s="1066"/>
      <c r="AO70" s="1066"/>
      <c r="AP70" s="1066" t="s">
        <v>591</v>
      </c>
      <c r="AQ70" s="1066"/>
      <c r="AR70" s="1066"/>
      <c r="AS70" s="1066"/>
      <c r="AT70" s="1066"/>
      <c r="AU70" s="1066" t="s">
        <v>591</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2">
      <c r="A71" s="263">
        <v>4</v>
      </c>
      <c r="B71" s="1069" t="s">
        <v>584</v>
      </c>
      <c r="C71" s="1070"/>
      <c r="D71" s="1070"/>
      <c r="E71" s="1070"/>
      <c r="F71" s="1070"/>
      <c r="G71" s="1070"/>
      <c r="H71" s="1070"/>
      <c r="I71" s="1070"/>
      <c r="J71" s="1070"/>
      <c r="K71" s="1070"/>
      <c r="L71" s="1070"/>
      <c r="M71" s="1070"/>
      <c r="N71" s="1070"/>
      <c r="O71" s="1070"/>
      <c r="P71" s="1071"/>
      <c r="Q71" s="1072">
        <v>80</v>
      </c>
      <c r="R71" s="1066"/>
      <c r="S71" s="1066"/>
      <c r="T71" s="1066"/>
      <c r="U71" s="1066"/>
      <c r="V71" s="1066">
        <v>70</v>
      </c>
      <c r="W71" s="1066"/>
      <c r="X71" s="1066"/>
      <c r="Y71" s="1066"/>
      <c r="Z71" s="1066"/>
      <c r="AA71" s="1066">
        <v>10</v>
      </c>
      <c r="AB71" s="1066"/>
      <c r="AC71" s="1066"/>
      <c r="AD71" s="1066"/>
      <c r="AE71" s="1066"/>
      <c r="AF71" s="1066">
        <v>10</v>
      </c>
      <c r="AG71" s="1066"/>
      <c r="AH71" s="1066"/>
      <c r="AI71" s="1066"/>
      <c r="AJ71" s="1066"/>
      <c r="AK71" s="1066" t="s">
        <v>591</v>
      </c>
      <c r="AL71" s="1066"/>
      <c r="AM71" s="1066"/>
      <c r="AN71" s="1066"/>
      <c r="AO71" s="1066"/>
      <c r="AP71" s="1066" t="s">
        <v>591</v>
      </c>
      <c r="AQ71" s="1066"/>
      <c r="AR71" s="1066"/>
      <c r="AS71" s="1066"/>
      <c r="AT71" s="1066"/>
      <c r="AU71" s="1066" t="s">
        <v>591</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2">
      <c r="A72" s="263">
        <v>5</v>
      </c>
      <c r="B72" s="1069" t="s">
        <v>585</v>
      </c>
      <c r="C72" s="1070"/>
      <c r="D72" s="1070"/>
      <c r="E72" s="1070"/>
      <c r="F72" s="1070"/>
      <c r="G72" s="1070"/>
      <c r="H72" s="1070"/>
      <c r="I72" s="1070"/>
      <c r="J72" s="1070"/>
      <c r="K72" s="1070"/>
      <c r="L72" s="1070"/>
      <c r="M72" s="1070"/>
      <c r="N72" s="1070"/>
      <c r="O72" s="1070"/>
      <c r="P72" s="1071"/>
      <c r="Q72" s="1072">
        <v>221014</v>
      </c>
      <c r="R72" s="1066"/>
      <c r="S72" s="1066"/>
      <c r="T72" s="1066"/>
      <c r="U72" s="1066"/>
      <c r="V72" s="1066">
        <v>207450</v>
      </c>
      <c r="W72" s="1066"/>
      <c r="X72" s="1066"/>
      <c r="Y72" s="1066"/>
      <c r="Z72" s="1066"/>
      <c r="AA72" s="1066">
        <v>13564</v>
      </c>
      <c r="AB72" s="1066"/>
      <c r="AC72" s="1066"/>
      <c r="AD72" s="1066"/>
      <c r="AE72" s="1066"/>
      <c r="AF72" s="1066">
        <v>13564</v>
      </c>
      <c r="AG72" s="1066"/>
      <c r="AH72" s="1066"/>
      <c r="AI72" s="1066"/>
      <c r="AJ72" s="1066"/>
      <c r="AK72" s="1066" t="s">
        <v>591</v>
      </c>
      <c r="AL72" s="1066"/>
      <c r="AM72" s="1066"/>
      <c r="AN72" s="1066"/>
      <c r="AO72" s="1066"/>
      <c r="AP72" s="1066" t="s">
        <v>591</v>
      </c>
      <c r="AQ72" s="1066"/>
      <c r="AR72" s="1066"/>
      <c r="AS72" s="1066"/>
      <c r="AT72" s="1066"/>
      <c r="AU72" s="1066" t="s">
        <v>591</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2">
      <c r="A73" s="263">
        <v>6</v>
      </c>
      <c r="B73" s="1069"/>
      <c r="C73" s="1070"/>
      <c r="D73" s="1070"/>
      <c r="E73" s="1070"/>
      <c r="F73" s="1070"/>
      <c r="G73" s="1070"/>
      <c r="H73" s="1070"/>
      <c r="I73" s="1070"/>
      <c r="J73" s="1070"/>
      <c r="K73" s="1070"/>
      <c r="L73" s="1070"/>
      <c r="M73" s="1070"/>
      <c r="N73" s="1070"/>
      <c r="O73" s="1070"/>
      <c r="P73" s="1071"/>
      <c r="Q73" s="1072"/>
      <c r="R73" s="1066"/>
      <c r="S73" s="1066"/>
      <c r="T73" s="1066"/>
      <c r="U73" s="1066"/>
      <c r="V73" s="1066"/>
      <c r="W73" s="1066"/>
      <c r="X73" s="1066"/>
      <c r="Y73" s="1066"/>
      <c r="Z73" s="1066"/>
      <c r="AA73" s="1066"/>
      <c r="AB73" s="1066"/>
      <c r="AC73" s="1066"/>
      <c r="AD73" s="1066"/>
      <c r="AE73" s="1066"/>
      <c r="AF73" s="1066"/>
      <c r="AG73" s="1066"/>
      <c r="AH73" s="1066"/>
      <c r="AI73" s="1066"/>
      <c r="AJ73" s="1066"/>
      <c r="AK73" s="1066"/>
      <c r="AL73" s="1066"/>
      <c r="AM73" s="1066"/>
      <c r="AN73" s="1066"/>
      <c r="AO73" s="1066"/>
      <c r="AP73" s="1066"/>
      <c r="AQ73" s="1066"/>
      <c r="AR73" s="1066"/>
      <c r="AS73" s="1066"/>
      <c r="AT73" s="1066"/>
      <c r="AU73" s="1066"/>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2">
      <c r="A74" s="263">
        <v>7</v>
      </c>
      <c r="B74" s="1069"/>
      <c r="C74" s="1070"/>
      <c r="D74" s="1070"/>
      <c r="E74" s="1070"/>
      <c r="F74" s="1070"/>
      <c r="G74" s="1070"/>
      <c r="H74" s="1070"/>
      <c r="I74" s="1070"/>
      <c r="J74" s="1070"/>
      <c r="K74" s="1070"/>
      <c r="L74" s="1070"/>
      <c r="M74" s="1070"/>
      <c r="N74" s="1070"/>
      <c r="O74" s="1070"/>
      <c r="P74" s="1071"/>
      <c r="Q74" s="1072"/>
      <c r="R74" s="1066"/>
      <c r="S74" s="1066"/>
      <c r="T74" s="1066"/>
      <c r="U74" s="1066"/>
      <c r="V74" s="1066"/>
      <c r="W74" s="1066"/>
      <c r="X74" s="1066"/>
      <c r="Y74" s="1066"/>
      <c r="Z74" s="1066"/>
      <c r="AA74" s="1066"/>
      <c r="AB74" s="1066"/>
      <c r="AC74" s="1066"/>
      <c r="AD74" s="1066"/>
      <c r="AE74" s="1066"/>
      <c r="AF74" s="1066"/>
      <c r="AG74" s="1066"/>
      <c r="AH74" s="1066"/>
      <c r="AI74" s="1066"/>
      <c r="AJ74" s="1066"/>
      <c r="AK74" s="1066"/>
      <c r="AL74" s="1066"/>
      <c r="AM74" s="1066"/>
      <c r="AN74" s="1066"/>
      <c r="AO74" s="1066"/>
      <c r="AP74" s="1066"/>
      <c r="AQ74" s="1066"/>
      <c r="AR74" s="1066"/>
      <c r="AS74" s="1066"/>
      <c r="AT74" s="1066"/>
      <c r="AU74" s="1066"/>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2">
      <c r="A75" s="263">
        <v>8</v>
      </c>
      <c r="B75" s="1069"/>
      <c r="C75" s="1070"/>
      <c r="D75" s="1070"/>
      <c r="E75" s="1070"/>
      <c r="F75" s="1070"/>
      <c r="G75" s="1070"/>
      <c r="H75" s="1070"/>
      <c r="I75" s="1070"/>
      <c r="J75" s="1070"/>
      <c r="K75" s="1070"/>
      <c r="L75" s="1070"/>
      <c r="M75" s="1070"/>
      <c r="N75" s="1070"/>
      <c r="O75" s="1070"/>
      <c r="P75" s="1071"/>
      <c r="Q75" s="1073"/>
      <c r="R75" s="1074"/>
      <c r="S75" s="1074"/>
      <c r="T75" s="1074"/>
      <c r="U75" s="1075"/>
      <c r="V75" s="1076"/>
      <c r="W75" s="1074"/>
      <c r="X75" s="1074"/>
      <c r="Y75" s="1074"/>
      <c r="Z75" s="1075"/>
      <c r="AA75" s="1076"/>
      <c r="AB75" s="1074"/>
      <c r="AC75" s="1074"/>
      <c r="AD75" s="1074"/>
      <c r="AE75" s="1075"/>
      <c r="AF75" s="1076"/>
      <c r="AG75" s="1074"/>
      <c r="AH75" s="1074"/>
      <c r="AI75" s="1074"/>
      <c r="AJ75" s="1075"/>
      <c r="AK75" s="1076"/>
      <c r="AL75" s="1074"/>
      <c r="AM75" s="1074"/>
      <c r="AN75" s="1074"/>
      <c r="AO75" s="1075"/>
      <c r="AP75" s="1076"/>
      <c r="AQ75" s="1074"/>
      <c r="AR75" s="1074"/>
      <c r="AS75" s="1074"/>
      <c r="AT75" s="1075"/>
      <c r="AU75" s="1076"/>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2">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2">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2">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2">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2">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2">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2">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2">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2">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2">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2">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2">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5">
      <c r="A88" s="266" t="s">
        <v>393</v>
      </c>
      <c r="B88" s="1039" t="s">
        <v>424</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c r="AG88" s="1054"/>
      <c r="AH88" s="1054"/>
      <c r="AI88" s="1054"/>
      <c r="AJ88" s="1054"/>
      <c r="AK88" s="1058"/>
      <c r="AL88" s="1058"/>
      <c r="AM88" s="1058"/>
      <c r="AN88" s="1058"/>
      <c r="AO88" s="1058"/>
      <c r="AP88" s="1054"/>
      <c r="AQ88" s="1054"/>
      <c r="AR88" s="1054"/>
      <c r="AS88" s="1054"/>
      <c r="AT88" s="1054"/>
      <c r="AU88" s="1054"/>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2">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2">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2">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2">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2">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2">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2">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2">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2">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2">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2">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2">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2">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5">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393</v>
      </c>
      <c r="BR102" s="1039" t="s">
        <v>425</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c r="CS102" s="1046"/>
      <c r="CT102" s="1046"/>
      <c r="CU102" s="1046"/>
      <c r="CV102" s="1047"/>
      <c r="CW102" s="1045"/>
      <c r="CX102" s="1046"/>
      <c r="CY102" s="1046"/>
      <c r="CZ102" s="1046"/>
      <c r="DA102" s="1047"/>
      <c r="DB102" s="1045"/>
      <c r="DC102" s="1046"/>
      <c r="DD102" s="1046"/>
      <c r="DE102" s="1046"/>
      <c r="DF102" s="1047"/>
      <c r="DG102" s="1045"/>
      <c r="DH102" s="1046"/>
      <c r="DI102" s="1046"/>
      <c r="DJ102" s="1046"/>
      <c r="DK102" s="1047"/>
      <c r="DL102" s="1045"/>
      <c r="DM102" s="1046"/>
      <c r="DN102" s="1046"/>
      <c r="DO102" s="1046"/>
      <c r="DP102" s="1047"/>
      <c r="DQ102" s="1045"/>
      <c r="DR102" s="1046"/>
      <c r="DS102" s="1046"/>
      <c r="DT102" s="1046"/>
      <c r="DU102" s="1047"/>
      <c r="DV102" s="1028"/>
      <c r="DW102" s="1029"/>
      <c r="DX102" s="1029"/>
      <c r="DY102" s="1029"/>
      <c r="DZ102" s="1030"/>
      <c r="EA102" s="248"/>
    </row>
    <row r="103" spans="1:131" s="249" customFormat="1" ht="26.25" customHeight="1" x14ac:dyDescent="0.2">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426</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2">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427</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2">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2">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5">
      <c r="A107" s="277" t="s">
        <v>428</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429</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2">
      <c r="A108" s="1033" t="s">
        <v>430</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431</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2">
      <c r="A109" s="988" t="s">
        <v>432</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433</v>
      </c>
      <c r="AB109" s="989"/>
      <c r="AC109" s="989"/>
      <c r="AD109" s="989"/>
      <c r="AE109" s="990"/>
      <c r="AF109" s="991" t="s">
        <v>434</v>
      </c>
      <c r="AG109" s="989"/>
      <c r="AH109" s="989"/>
      <c r="AI109" s="989"/>
      <c r="AJ109" s="990"/>
      <c r="AK109" s="991" t="s">
        <v>305</v>
      </c>
      <c r="AL109" s="989"/>
      <c r="AM109" s="989"/>
      <c r="AN109" s="989"/>
      <c r="AO109" s="990"/>
      <c r="AP109" s="991" t="s">
        <v>435</v>
      </c>
      <c r="AQ109" s="989"/>
      <c r="AR109" s="989"/>
      <c r="AS109" s="989"/>
      <c r="AT109" s="1020"/>
      <c r="AU109" s="988" t="s">
        <v>432</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433</v>
      </c>
      <c r="BR109" s="989"/>
      <c r="BS109" s="989"/>
      <c r="BT109" s="989"/>
      <c r="BU109" s="990"/>
      <c r="BV109" s="991" t="s">
        <v>434</v>
      </c>
      <c r="BW109" s="989"/>
      <c r="BX109" s="989"/>
      <c r="BY109" s="989"/>
      <c r="BZ109" s="990"/>
      <c r="CA109" s="991" t="s">
        <v>305</v>
      </c>
      <c r="CB109" s="989"/>
      <c r="CC109" s="989"/>
      <c r="CD109" s="989"/>
      <c r="CE109" s="990"/>
      <c r="CF109" s="1027" t="s">
        <v>435</v>
      </c>
      <c r="CG109" s="1027"/>
      <c r="CH109" s="1027"/>
      <c r="CI109" s="1027"/>
      <c r="CJ109" s="1027"/>
      <c r="CK109" s="991" t="s">
        <v>436</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433</v>
      </c>
      <c r="DH109" s="989"/>
      <c r="DI109" s="989"/>
      <c r="DJ109" s="989"/>
      <c r="DK109" s="990"/>
      <c r="DL109" s="991" t="s">
        <v>434</v>
      </c>
      <c r="DM109" s="989"/>
      <c r="DN109" s="989"/>
      <c r="DO109" s="989"/>
      <c r="DP109" s="990"/>
      <c r="DQ109" s="991" t="s">
        <v>305</v>
      </c>
      <c r="DR109" s="989"/>
      <c r="DS109" s="989"/>
      <c r="DT109" s="989"/>
      <c r="DU109" s="990"/>
      <c r="DV109" s="991" t="s">
        <v>435</v>
      </c>
      <c r="DW109" s="989"/>
      <c r="DX109" s="989"/>
      <c r="DY109" s="989"/>
      <c r="DZ109" s="1020"/>
    </row>
    <row r="110" spans="1:131" s="248" customFormat="1" ht="26.25" customHeight="1" x14ac:dyDescent="0.2">
      <c r="A110" s="891" t="s">
        <v>437</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4135492</v>
      </c>
      <c r="AB110" s="982"/>
      <c r="AC110" s="982"/>
      <c r="AD110" s="982"/>
      <c r="AE110" s="983"/>
      <c r="AF110" s="984">
        <v>4125997</v>
      </c>
      <c r="AG110" s="982"/>
      <c r="AH110" s="982"/>
      <c r="AI110" s="982"/>
      <c r="AJ110" s="983"/>
      <c r="AK110" s="984">
        <v>4417943</v>
      </c>
      <c r="AL110" s="982"/>
      <c r="AM110" s="982"/>
      <c r="AN110" s="982"/>
      <c r="AO110" s="983"/>
      <c r="AP110" s="985">
        <v>18.7</v>
      </c>
      <c r="AQ110" s="986"/>
      <c r="AR110" s="986"/>
      <c r="AS110" s="986"/>
      <c r="AT110" s="987"/>
      <c r="AU110" s="1021" t="s">
        <v>72</v>
      </c>
      <c r="AV110" s="1022"/>
      <c r="AW110" s="1022"/>
      <c r="AX110" s="1022"/>
      <c r="AY110" s="1022"/>
      <c r="AZ110" s="947" t="s">
        <v>438</v>
      </c>
      <c r="BA110" s="892"/>
      <c r="BB110" s="892"/>
      <c r="BC110" s="892"/>
      <c r="BD110" s="892"/>
      <c r="BE110" s="892"/>
      <c r="BF110" s="892"/>
      <c r="BG110" s="892"/>
      <c r="BH110" s="892"/>
      <c r="BI110" s="892"/>
      <c r="BJ110" s="892"/>
      <c r="BK110" s="892"/>
      <c r="BL110" s="892"/>
      <c r="BM110" s="892"/>
      <c r="BN110" s="892"/>
      <c r="BO110" s="892"/>
      <c r="BP110" s="893"/>
      <c r="BQ110" s="948">
        <v>56499892</v>
      </c>
      <c r="BR110" s="929"/>
      <c r="BS110" s="929"/>
      <c r="BT110" s="929"/>
      <c r="BU110" s="929"/>
      <c r="BV110" s="929">
        <v>61947462</v>
      </c>
      <c r="BW110" s="929"/>
      <c r="BX110" s="929"/>
      <c r="BY110" s="929"/>
      <c r="BZ110" s="929"/>
      <c r="CA110" s="929">
        <v>62069599</v>
      </c>
      <c r="CB110" s="929"/>
      <c r="CC110" s="929"/>
      <c r="CD110" s="929"/>
      <c r="CE110" s="929"/>
      <c r="CF110" s="953">
        <v>262.89999999999998</v>
      </c>
      <c r="CG110" s="954"/>
      <c r="CH110" s="954"/>
      <c r="CI110" s="954"/>
      <c r="CJ110" s="954"/>
      <c r="CK110" s="1017" t="s">
        <v>439</v>
      </c>
      <c r="CL110" s="903"/>
      <c r="CM110" s="978" t="s">
        <v>440</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441</v>
      </c>
      <c r="DH110" s="929"/>
      <c r="DI110" s="929"/>
      <c r="DJ110" s="929"/>
      <c r="DK110" s="929"/>
      <c r="DL110" s="929" t="s">
        <v>442</v>
      </c>
      <c r="DM110" s="929"/>
      <c r="DN110" s="929"/>
      <c r="DO110" s="929"/>
      <c r="DP110" s="929"/>
      <c r="DQ110" s="929" t="s">
        <v>442</v>
      </c>
      <c r="DR110" s="929"/>
      <c r="DS110" s="929"/>
      <c r="DT110" s="929"/>
      <c r="DU110" s="929"/>
      <c r="DV110" s="930" t="s">
        <v>127</v>
      </c>
      <c r="DW110" s="930"/>
      <c r="DX110" s="930"/>
      <c r="DY110" s="930"/>
      <c r="DZ110" s="931"/>
    </row>
    <row r="111" spans="1:131" s="248" customFormat="1" ht="26.25" customHeight="1" x14ac:dyDescent="0.2">
      <c r="A111" s="858" t="s">
        <v>443</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442</v>
      </c>
      <c r="AB111" s="1010"/>
      <c r="AC111" s="1010"/>
      <c r="AD111" s="1010"/>
      <c r="AE111" s="1011"/>
      <c r="AF111" s="1012" t="s">
        <v>127</v>
      </c>
      <c r="AG111" s="1010"/>
      <c r="AH111" s="1010"/>
      <c r="AI111" s="1010"/>
      <c r="AJ111" s="1011"/>
      <c r="AK111" s="1012" t="s">
        <v>127</v>
      </c>
      <c r="AL111" s="1010"/>
      <c r="AM111" s="1010"/>
      <c r="AN111" s="1010"/>
      <c r="AO111" s="1011"/>
      <c r="AP111" s="1013" t="s">
        <v>127</v>
      </c>
      <c r="AQ111" s="1014"/>
      <c r="AR111" s="1014"/>
      <c r="AS111" s="1014"/>
      <c r="AT111" s="1015"/>
      <c r="AU111" s="1023"/>
      <c r="AV111" s="1024"/>
      <c r="AW111" s="1024"/>
      <c r="AX111" s="1024"/>
      <c r="AY111" s="1024"/>
      <c r="AZ111" s="899" t="s">
        <v>444</v>
      </c>
      <c r="BA111" s="834"/>
      <c r="BB111" s="834"/>
      <c r="BC111" s="834"/>
      <c r="BD111" s="834"/>
      <c r="BE111" s="834"/>
      <c r="BF111" s="834"/>
      <c r="BG111" s="834"/>
      <c r="BH111" s="834"/>
      <c r="BI111" s="834"/>
      <c r="BJ111" s="834"/>
      <c r="BK111" s="834"/>
      <c r="BL111" s="834"/>
      <c r="BM111" s="834"/>
      <c r="BN111" s="834"/>
      <c r="BO111" s="834"/>
      <c r="BP111" s="835"/>
      <c r="BQ111" s="900" t="s">
        <v>127</v>
      </c>
      <c r="BR111" s="901"/>
      <c r="BS111" s="901"/>
      <c r="BT111" s="901"/>
      <c r="BU111" s="901"/>
      <c r="BV111" s="901" t="s">
        <v>389</v>
      </c>
      <c r="BW111" s="901"/>
      <c r="BX111" s="901"/>
      <c r="BY111" s="901"/>
      <c r="BZ111" s="901"/>
      <c r="CA111" s="901">
        <v>611</v>
      </c>
      <c r="CB111" s="901"/>
      <c r="CC111" s="901"/>
      <c r="CD111" s="901"/>
      <c r="CE111" s="901"/>
      <c r="CF111" s="962">
        <v>0</v>
      </c>
      <c r="CG111" s="963"/>
      <c r="CH111" s="963"/>
      <c r="CI111" s="963"/>
      <c r="CJ111" s="963"/>
      <c r="CK111" s="1018"/>
      <c r="CL111" s="905"/>
      <c r="CM111" s="908" t="s">
        <v>445</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442</v>
      </c>
      <c r="DH111" s="901"/>
      <c r="DI111" s="901"/>
      <c r="DJ111" s="901"/>
      <c r="DK111" s="901"/>
      <c r="DL111" s="901" t="s">
        <v>442</v>
      </c>
      <c r="DM111" s="901"/>
      <c r="DN111" s="901"/>
      <c r="DO111" s="901"/>
      <c r="DP111" s="901"/>
      <c r="DQ111" s="901" t="s">
        <v>442</v>
      </c>
      <c r="DR111" s="901"/>
      <c r="DS111" s="901"/>
      <c r="DT111" s="901"/>
      <c r="DU111" s="901"/>
      <c r="DV111" s="878" t="s">
        <v>127</v>
      </c>
      <c r="DW111" s="878"/>
      <c r="DX111" s="878"/>
      <c r="DY111" s="878"/>
      <c r="DZ111" s="879"/>
    </row>
    <row r="112" spans="1:131" s="248" customFormat="1" ht="26.25" customHeight="1" x14ac:dyDescent="0.2">
      <c r="A112" s="1003" t="s">
        <v>446</v>
      </c>
      <c r="B112" s="1004"/>
      <c r="C112" s="834" t="s">
        <v>447</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127</v>
      </c>
      <c r="AB112" s="864"/>
      <c r="AC112" s="864"/>
      <c r="AD112" s="864"/>
      <c r="AE112" s="865"/>
      <c r="AF112" s="866" t="s">
        <v>127</v>
      </c>
      <c r="AG112" s="864"/>
      <c r="AH112" s="864"/>
      <c r="AI112" s="864"/>
      <c r="AJ112" s="865"/>
      <c r="AK112" s="866" t="s">
        <v>127</v>
      </c>
      <c r="AL112" s="864"/>
      <c r="AM112" s="864"/>
      <c r="AN112" s="864"/>
      <c r="AO112" s="865"/>
      <c r="AP112" s="911" t="s">
        <v>441</v>
      </c>
      <c r="AQ112" s="912"/>
      <c r="AR112" s="912"/>
      <c r="AS112" s="912"/>
      <c r="AT112" s="913"/>
      <c r="AU112" s="1023"/>
      <c r="AV112" s="1024"/>
      <c r="AW112" s="1024"/>
      <c r="AX112" s="1024"/>
      <c r="AY112" s="1024"/>
      <c r="AZ112" s="899" t="s">
        <v>448</v>
      </c>
      <c r="BA112" s="834"/>
      <c r="BB112" s="834"/>
      <c r="BC112" s="834"/>
      <c r="BD112" s="834"/>
      <c r="BE112" s="834"/>
      <c r="BF112" s="834"/>
      <c r="BG112" s="834"/>
      <c r="BH112" s="834"/>
      <c r="BI112" s="834"/>
      <c r="BJ112" s="834"/>
      <c r="BK112" s="834"/>
      <c r="BL112" s="834"/>
      <c r="BM112" s="834"/>
      <c r="BN112" s="834"/>
      <c r="BO112" s="834"/>
      <c r="BP112" s="835"/>
      <c r="BQ112" s="900">
        <v>18595711</v>
      </c>
      <c r="BR112" s="901"/>
      <c r="BS112" s="901"/>
      <c r="BT112" s="901"/>
      <c r="BU112" s="901"/>
      <c r="BV112" s="901">
        <v>18326363</v>
      </c>
      <c r="BW112" s="901"/>
      <c r="BX112" s="901"/>
      <c r="BY112" s="901"/>
      <c r="BZ112" s="901"/>
      <c r="CA112" s="901">
        <v>18065381</v>
      </c>
      <c r="CB112" s="901"/>
      <c r="CC112" s="901"/>
      <c r="CD112" s="901"/>
      <c r="CE112" s="901"/>
      <c r="CF112" s="962">
        <v>76.5</v>
      </c>
      <c r="CG112" s="963"/>
      <c r="CH112" s="963"/>
      <c r="CI112" s="963"/>
      <c r="CJ112" s="963"/>
      <c r="CK112" s="1018"/>
      <c r="CL112" s="905"/>
      <c r="CM112" s="908" t="s">
        <v>449</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127</v>
      </c>
      <c r="DH112" s="901"/>
      <c r="DI112" s="901"/>
      <c r="DJ112" s="901"/>
      <c r="DK112" s="901"/>
      <c r="DL112" s="901" t="s">
        <v>442</v>
      </c>
      <c r="DM112" s="901"/>
      <c r="DN112" s="901"/>
      <c r="DO112" s="901"/>
      <c r="DP112" s="901"/>
      <c r="DQ112" s="901" t="s">
        <v>127</v>
      </c>
      <c r="DR112" s="901"/>
      <c r="DS112" s="901"/>
      <c r="DT112" s="901"/>
      <c r="DU112" s="901"/>
      <c r="DV112" s="878" t="s">
        <v>127</v>
      </c>
      <c r="DW112" s="878"/>
      <c r="DX112" s="878"/>
      <c r="DY112" s="878"/>
      <c r="DZ112" s="879"/>
    </row>
    <row r="113" spans="1:130" s="248" customFormat="1" ht="26.25" customHeight="1" x14ac:dyDescent="0.2">
      <c r="A113" s="1005"/>
      <c r="B113" s="1006"/>
      <c r="C113" s="834" t="s">
        <v>450</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1597032</v>
      </c>
      <c r="AB113" s="1010"/>
      <c r="AC113" s="1010"/>
      <c r="AD113" s="1010"/>
      <c r="AE113" s="1011"/>
      <c r="AF113" s="1012">
        <v>1465386</v>
      </c>
      <c r="AG113" s="1010"/>
      <c r="AH113" s="1010"/>
      <c r="AI113" s="1010"/>
      <c r="AJ113" s="1011"/>
      <c r="AK113" s="1012">
        <v>1580103</v>
      </c>
      <c r="AL113" s="1010"/>
      <c r="AM113" s="1010"/>
      <c r="AN113" s="1010"/>
      <c r="AO113" s="1011"/>
      <c r="AP113" s="1013">
        <v>6.7</v>
      </c>
      <c r="AQ113" s="1014"/>
      <c r="AR113" s="1014"/>
      <c r="AS113" s="1014"/>
      <c r="AT113" s="1015"/>
      <c r="AU113" s="1023"/>
      <c r="AV113" s="1024"/>
      <c r="AW113" s="1024"/>
      <c r="AX113" s="1024"/>
      <c r="AY113" s="1024"/>
      <c r="AZ113" s="899" t="s">
        <v>451</v>
      </c>
      <c r="BA113" s="834"/>
      <c r="BB113" s="834"/>
      <c r="BC113" s="834"/>
      <c r="BD113" s="834"/>
      <c r="BE113" s="834"/>
      <c r="BF113" s="834"/>
      <c r="BG113" s="834"/>
      <c r="BH113" s="834"/>
      <c r="BI113" s="834"/>
      <c r="BJ113" s="834"/>
      <c r="BK113" s="834"/>
      <c r="BL113" s="834"/>
      <c r="BM113" s="834"/>
      <c r="BN113" s="834"/>
      <c r="BO113" s="834"/>
      <c r="BP113" s="835"/>
      <c r="BQ113" s="900" t="s">
        <v>442</v>
      </c>
      <c r="BR113" s="901"/>
      <c r="BS113" s="901"/>
      <c r="BT113" s="901"/>
      <c r="BU113" s="901"/>
      <c r="BV113" s="901" t="s">
        <v>389</v>
      </c>
      <c r="BW113" s="901"/>
      <c r="BX113" s="901"/>
      <c r="BY113" s="901"/>
      <c r="BZ113" s="901"/>
      <c r="CA113" s="901" t="s">
        <v>389</v>
      </c>
      <c r="CB113" s="901"/>
      <c r="CC113" s="901"/>
      <c r="CD113" s="901"/>
      <c r="CE113" s="901"/>
      <c r="CF113" s="962" t="s">
        <v>442</v>
      </c>
      <c r="CG113" s="963"/>
      <c r="CH113" s="963"/>
      <c r="CI113" s="963"/>
      <c r="CJ113" s="963"/>
      <c r="CK113" s="1018"/>
      <c r="CL113" s="905"/>
      <c r="CM113" s="908" t="s">
        <v>452</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127</v>
      </c>
      <c r="DH113" s="864"/>
      <c r="DI113" s="864"/>
      <c r="DJ113" s="864"/>
      <c r="DK113" s="865"/>
      <c r="DL113" s="866" t="s">
        <v>389</v>
      </c>
      <c r="DM113" s="864"/>
      <c r="DN113" s="864"/>
      <c r="DO113" s="864"/>
      <c r="DP113" s="865"/>
      <c r="DQ113" s="866" t="s">
        <v>442</v>
      </c>
      <c r="DR113" s="864"/>
      <c r="DS113" s="864"/>
      <c r="DT113" s="864"/>
      <c r="DU113" s="865"/>
      <c r="DV113" s="911" t="s">
        <v>389</v>
      </c>
      <c r="DW113" s="912"/>
      <c r="DX113" s="912"/>
      <c r="DY113" s="912"/>
      <c r="DZ113" s="913"/>
    </row>
    <row r="114" spans="1:130" s="248" customFormat="1" ht="26.25" customHeight="1" x14ac:dyDescent="0.2">
      <c r="A114" s="1005"/>
      <c r="B114" s="1006"/>
      <c r="C114" s="834" t="s">
        <v>453</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t="s">
        <v>389</v>
      </c>
      <c r="AB114" s="864"/>
      <c r="AC114" s="864"/>
      <c r="AD114" s="864"/>
      <c r="AE114" s="865"/>
      <c r="AF114" s="866" t="s">
        <v>389</v>
      </c>
      <c r="AG114" s="864"/>
      <c r="AH114" s="864"/>
      <c r="AI114" s="864"/>
      <c r="AJ114" s="865"/>
      <c r="AK114" s="866" t="s">
        <v>389</v>
      </c>
      <c r="AL114" s="864"/>
      <c r="AM114" s="864"/>
      <c r="AN114" s="864"/>
      <c r="AO114" s="865"/>
      <c r="AP114" s="911" t="s">
        <v>442</v>
      </c>
      <c r="AQ114" s="912"/>
      <c r="AR114" s="912"/>
      <c r="AS114" s="912"/>
      <c r="AT114" s="913"/>
      <c r="AU114" s="1023"/>
      <c r="AV114" s="1024"/>
      <c r="AW114" s="1024"/>
      <c r="AX114" s="1024"/>
      <c r="AY114" s="1024"/>
      <c r="AZ114" s="899" t="s">
        <v>454</v>
      </c>
      <c r="BA114" s="834"/>
      <c r="BB114" s="834"/>
      <c r="BC114" s="834"/>
      <c r="BD114" s="834"/>
      <c r="BE114" s="834"/>
      <c r="BF114" s="834"/>
      <c r="BG114" s="834"/>
      <c r="BH114" s="834"/>
      <c r="BI114" s="834"/>
      <c r="BJ114" s="834"/>
      <c r="BK114" s="834"/>
      <c r="BL114" s="834"/>
      <c r="BM114" s="834"/>
      <c r="BN114" s="834"/>
      <c r="BO114" s="834"/>
      <c r="BP114" s="835"/>
      <c r="BQ114" s="900">
        <v>6491099</v>
      </c>
      <c r="BR114" s="901"/>
      <c r="BS114" s="901"/>
      <c r="BT114" s="901"/>
      <c r="BU114" s="901"/>
      <c r="BV114" s="901">
        <v>6410635</v>
      </c>
      <c r="BW114" s="901"/>
      <c r="BX114" s="901"/>
      <c r="BY114" s="901"/>
      <c r="BZ114" s="901"/>
      <c r="CA114" s="901">
        <v>6773666</v>
      </c>
      <c r="CB114" s="901"/>
      <c r="CC114" s="901"/>
      <c r="CD114" s="901"/>
      <c r="CE114" s="901"/>
      <c r="CF114" s="962">
        <v>28.7</v>
      </c>
      <c r="CG114" s="963"/>
      <c r="CH114" s="963"/>
      <c r="CI114" s="963"/>
      <c r="CJ114" s="963"/>
      <c r="CK114" s="1018"/>
      <c r="CL114" s="905"/>
      <c r="CM114" s="908" t="s">
        <v>455</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442</v>
      </c>
      <c r="DH114" s="864"/>
      <c r="DI114" s="864"/>
      <c r="DJ114" s="864"/>
      <c r="DK114" s="865"/>
      <c r="DL114" s="866" t="s">
        <v>127</v>
      </c>
      <c r="DM114" s="864"/>
      <c r="DN114" s="864"/>
      <c r="DO114" s="864"/>
      <c r="DP114" s="865"/>
      <c r="DQ114" s="866" t="s">
        <v>389</v>
      </c>
      <c r="DR114" s="864"/>
      <c r="DS114" s="864"/>
      <c r="DT114" s="864"/>
      <c r="DU114" s="865"/>
      <c r="DV114" s="911" t="s">
        <v>441</v>
      </c>
      <c r="DW114" s="912"/>
      <c r="DX114" s="912"/>
      <c r="DY114" s="912"/>
      <c r="DZ114" s="913"/>
    </row>
    <row r="115" spans="1:130" s="248" customFormat="1" ht="26.25" customHeight="1" x14ac:dyDescent="0.2">
      <c r="A115" s="1005"/>
      <c r="B115" s="1006"/>
      <c r="C115" s="834" t="s">
        <v>456</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8532</v>
      </c>
      <c r="AB115" s="1010"/>
      <c r="AC115" s="1010"/>
      <c r="AD115" s="1010"/>
      <c r="AE115" s="1011"/>
      <c r="AF115" s="1012">
        <v>30428</v>
      </c>
      <c r="AG115" s="1010"/>
      <c r="AH115" s="1010"/>
      <c r="AI115" s="1010"/>
      <c r="AJ115" s="1011"/>
      <c r="AK115" s="1012">
        <v>38243</v>
      </c>
      <c r="AL115" s="1010"/>
      <c r="AM115" s="1010"/>
      <c r="AN115" s="1010"/>
      <c r="AO115" s="1011"/>
      <c r="AP115" s="1013">
        <v>0.2</v>
      </c>
      <c r="AQ115" s="1014"/>
      <c r="AR115" s="1014"/>
      <c r="AS115" s="1014"/>
      <c r="AT115" s="1015"/>
      <c r="AU115" s="1023"/>
      <c r="AV115" s="1024"/>
      <c r="AW115" s="1024"/>
      <c r="AX115" s="1024"/>
      <c r="AY115" s="1024"/>
      <c r="AZ115" s="899" t="s">
        <v>457</v>
      </c>
      <c r="BA115" s="834"/>
      <c r="BB115" s="834"/>
      <c r="BC115" s="834"/>
      <c r="BD115" s="834"/>
      <c r="BE115" s="834"/>
      <c r="BF115" s="834"/>
      <c r="BG115" s="834"/>
      <c r="BH115" s="834"/>
      <c r="BI115" s="834"/>
      <c r="BJ115" s="834"/>
      <c r="BK115" s="834"/>
      <c r="BL115" s="834"/>
      <c r="BM115" s="834"/>
      <c r="BN115" s="834"/>
      <c r="BO115" s="834"/>
      <c r="BP115" s="835"/>
      <c r="BQ115" s="900">
        <v>21324</v>
      </c>
      <c r="BR115" s="901"/>
      <c r="BS115" s="901"/>
      <c r="BT115" s="901"/>
      <c r="BU115" s="901"/>
      <c r="BV115" s="901">
        <v>21258</v>
      </c>
      <c r="BW115" s="901"/>
      <c r="BX115" s="901"/>
      <c r="BY115" s="901"/>
      <c r="BZ115" s="901"/>
      <c r="CA115" s="901">
        <v>20863</v>
      </c>
      <c r="CB115" s="901"/>
      <c r="CC115" s="901"/>
      <c r="CD115" s="901"/>
      <c r="CE115" s="901"/>
      <c r="CF115" s="962">
        <v>0.1</v>
      </c>
      <c r="CG115" s="963"/>
      <c r="CH115" s="963"/>
      <c r="CI115" s="963"/>
      <c r="CJ115" s="963"/>
      <c r="CK115" s="1018"/>
      <c r="CL115" s="905"/>
      <c r="CM115" s="899" t="s">
        <v>458</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389</v>
      </c>
      <c r="DH115" s="864"/>
      <c r="DI115" s="864"/>
      <c r="DJ115" s="864"/>
      <c r="DK115" s="865"/>
      <c r="DL115" s="866" t="s">
        <v>389</v>
      </c>
      <c r="DM115" s="864"/>
      <c r="DN115" s="864"/>
      <c r="DO115" s="864"/>
      <c r="DP115" s="865"/>
      <c r="DQ115" s="866" t="s">
        <v>127</v>
      </c>
      <c r="DR115" s="864"/>
      <c r="DS115" s="864"/>
      <c r="DT115" s="864"/>
      <c r="DU115" s="865"/>
      <c r="DV115" s="911" t="s">
        <v>127</v>
      </c>
      <c r="DW115" s="912"/>
      <c r="DX115" s="912"/>
      <c r="DY115" s="912"/>
      <c r="DZ115" s="913"/>
    </row>
    <row r="116" spans="1:130" s="248" customFormat="1" ht="26.25" customHeight="1" x14ac:dyDescent="0.2">
      <c r="A116" s="1007"/>
      <c r="B116" s="1008"/>
      <c r="C116" s="967" t="s">
        <v>459</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127</v>
      </c>
      <c r="AB116" s="864"/>
      <c r="AC116" s="864"/>
      <c r="AD116" s="864"/>
      <c r="AE116" s="865"/>
      <c r="AF116" s="866" t="s">
        <v>127</v>
      </c>
      <c r="AG116" s="864"/>
      <c r="AH116" s="864"/>
      <c r="AI116" s="864"/>
      <c r="AJ116" s="865"/>
      <c r="AK116" s="866" t="s">
        <v>127</v>
      </c>
      <c r="AL116" s="864"/>
      <c r="AM116" s="864"/>
      <c r="AN116" s="864"/>
      <c r="AO116" s="865"/>
      <c r="AP116" s="911" t="s">
        <v>389</v>
      </c>
      <c r="AQ116" s="912"/>
      <c r="AR116" s="912"/>
      <c r="AS116" s="912"/>
      <c r="AT116" s="913"/>
      <c r="AU116" s="1023"/>
      <c r="AV116" s="1024"/>
      <c r="AW116" s="1024"/>
      <c r="AX116" s="1024"/>
      <c r="AY116" s="1024"/>
      <c r="AZ116" s="950" t="s">
        <v>460</v>
      </c>
      <c r="BA116" s="951"/>
      <c r="BB116" s="951"/>
      <c r="BC116" s="951"/>
      <c r="BD116" s="951"/>
      <c r="BE116" s="951"/>
      <c r="BF116" s="951"/>
      <c r="BG116" s="951"/>
      <c r="BH116" s="951"/>
      <c r="BI116" s="951"/>
      <c r="BJ116" s="951"/>
      <c r="BK116" s="951"/>
      <c r="BL116" s="951"/>
      <c r="BM116" s="951"/>
      <c r="BN116" s="951"/>
      <c r="BO116" s="951"/>
      <c r="BP116" s="952"/>
      <c r="BQ116" s="900" t="s">
        <v>442</v>
      </c>
      <c r="BR116" s="901"/>
      <c r="BS116" s="901"/>
      <c r="BT116" s="901"/>
      <c r="BU116" s="901"/>
      <c r="BV116" s="901" t="s">
        <v>389</v>
      </c>
      <c r="BW116" s="901"/>
      <c r="BX116" s="901"/>
      <c r="BY116" s="901"/>
      <c r="BZ116" s="901"/>
      <c r="CA116" s="901" t="s">
        <v>127</v>
      </c>
      <c r="CB116" s="901"/>
      <c r="CC116" s="901"/>
      <c r="CD116" s="901"/>
      <c r="CE116" s="901"/>
      <c r="CF116" s="962" t="s">
        <v>442</v>
      </c>
      <c r="CG116" s="963"/>
      <c r="CH116" s="963"/>
      <c r="CI116" s="963"/>
      <c r="CJ116" s="963"/>
      <c r="CK116" s="1018"/>
      <c r="CL116" s="905"/>
      <c r="CM116" s="908" t="s">
        <v>461</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442</v>
      </c>
      <c r="DH116" s="864"/>
      <c r="DI116" s="864"/>
      <c r="DJ116" s="864"/>
      <c r="DK116" s="865"/>
      <c r="DL116" s="866" t="s">
        <v>442</v>
      </c>
      <c r="DM116" s="864"/>
      <c r="DN116" s="864"/>
      <c r="DO116" s="864"/>
      <c r="DP116" s="865"/>
      <c r="DQ116" s="866">
        <v>611</v>
      </c>
      <c r="DR116" s="864"/>
      <c r="DS116" s="864"/>
      <c r="DT116" s="864"/>
      <c r="DU116" s="865"/>
      <c r="DV116" s="911">
        <v>0</v>
      </c>
      <c r="DW116" s="912"/>
      <c r="DX116" s="912"/>
      <c r="DY116" s="912"/>
      <c r="DZ116" s="913"/>
    </row>
    <row r="117" spans="1:130" s="248" customFormat="1" ht="26.25" customHeight="1" x14ac:dyDescent="0.2">
      <c r="A117" s="988" t="s">
        <v>185</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462</v>
      </c>
      <c r="Z117" s="990"/>
      <c r="AA117" s="995">
        <v>5741056</v>
      </c>
      <c r="AB117" s="996"/>
      <c r="AC117" s="996"/>
      <c r="AD117" s="996"/>
      <c r="AE117" s="997"/>
      <c r="AF117" s="998">
        <v>5621811</v>
      </c>
      <c r="AG117" s="996"/>
      <c r="AH117" s="996"/>
      <c r="AI117" s="996"/>
      <c r="AJ117" s="997"/>
      <c r="AK117" s="998">
        <v>6036289</v>
      </c>
      <c r="AL117" s="996"/>
      <c r="AM117" s="996"/>
      <c r="AN117" s="996"/>
      <c r="AO117" s="997"/>
      <c r="AP117" s="999"/>
      <c r="AQ117" s="1000"/>
      <c r="AR117" s="1000"/>
      <c r="AS117" s="1000"/>
      <c r="AT117" s="1001"/>
      <c r="AU117" s="1023"/>
      <c r="AV117" s="1024"/>
      <c r="AW117" s="1024"/>
      <c r="AX117" s="1024"/>
      <c r="AY117" s="1024"/>
      <c r="AZ117" s="950" t="s">
        <v>463</v>
      </c>
      <c r="BA117" s="951"/>
      <c r="BB117" s="951"/>
      <c r="BC117" s="951"/>
      <c r="BD117" s="951"/>
      <c r="BE117" s="951"/>
      <c r="BF117" s="951"/>
      <c r="BG117" s="951"/>
      <c r="BH117" s="951"/>
      <c r="BI117" s="951"/>
      <c r="BJ117" s="951"/>
      <c r="BK117" s="951"/>
      <c r="BL117" s="951"/>
      <c r="BM117" s="951"/>
      <c r="BN117" s="951"/>
      <c r="BO117" s="951"/>
      <c r="BP117" s="952"/>
      <c r="BQ117" s="900" t="s">
        <v>442</v>
      </c>
      <c r="BR117" s="901"/>
      <c r="BS117" s="901"/>
      <c r="BT117" s="901"/>
      <c r="BU117" s="901"/>
      <c r="BV117" s="901" t="s">
        <v>441</v>
      </c>
      <c r="BW117" s="901"/>
      <c r="BX117" s="901"/>
      <c r="BY117" s="901"/>
      <c r="BZ117" s="901"/>
      <c r="CA117" s="901" t="s">
        <v>127</v>
      </c>
      <c r="CB117" s="901"/>
      <c r="CC117" s="901"/>
      <c r="CD117" s="901"/>
      <c r="CE117" s="901"/>
      <c r="CF117" s="962" t="s">
        <v>127</v>
      </c>
      <c r="CG117" s="963"/>
      <c r="CH117" s="963"/>
      <c r="CI117" s="963"/>
      <c r="CJ117" s="963"/>
      <c r="CK117" s="1018"/>
      <c r="CL117" s="905"/>
      <c r="CM117" s="908" t="s">
        <v>464</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441</v>
      </c>
      <c r="DH117" s="864"/>
      <c r="DI117" s="864"/>
      <c r="DJ117" s="864"/>
      <c r="DK117" s="865"/>
      <c r="DL117" s="866" t="s">
        <v>127</v>
      </c>
      <c r="DM117" s="864"/>
      <c r="DN117" s="864"/>
      <c r="DO117" s="864"/>
      <c r="DP117" s="865"/>
      <c r="DQ117" s="866" t="s">
        <v>127</v>
      </c>
      <c r="DR117" s="864"/>
      <c r="DS117" s="864"/>
      <c r="DT117" s="864"/>
      <c r="DU117" s="865"/>
      <c r="DV117" s="911" t="s">
        <v>389</v>
      </c>
      <c r="DW117" s="912"/>
      <c r="DX117" s="912"/>
      <c r="DY117" s="912"/>
      <c r="DZ117" s="913"/>
    </row>
    <row r="118" spans="1:130" s="248" customFormat="1" ht="26.25" customHeight="1" x14ac:dyDescent="0.2">
      <c r="A118" s="988" t="s">
        <v>436</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433</v>
      </c>
      <c r="AB118" s="989"/>
      <c r="AC118" s="989"/>
      <c r="AD118" s="989"/>
      <c r="AE118" s="990"/>
      <c r="AF118" s="991" t="s">
        <v>434</v>
      </c>
      <c r="AG118" s="989"/>
      <c r="AH118" s="989"/>
      <c r="AI118" s="989"/>
      <c r="AJ118" s="990"/>
      <c r="AK118" s="991" t="s">
        <v>305</v>
      </c>
      <c r="AL118" s="989"/>
      <c r="AM118" s="989"/>
      <c r="AN118" s="989"/>
      <c r="AO118" s="990"/>
      <c r="AP118" s="992" t="s">
        <v>435</v>
      </c>
      <c r="AQ118" s="993"/>
      <c r="AR118" s="993"/>
      <c r="AS118" s="993"/>
      <c r="AT118" s="994"/>
      <c r="AU118" s="1023"/>
      <c r="AV118" s="1024"/>
      <c r="AW118" s="1024"/>
      <c r="AX118" s="1024"/>
      <c r="AY118" s="1024"/>
      <c r="AZ118" s="966" t="s">
        <v>465</v>
      </c>
      <c r="BA118" s="967"/>
      <c r="BB118" s="967"/>
      <c r="BC118" s="967"/>
      <c r="BD118" s="967"/>
      <c r="BE118" s="967"/>
      <c r="BF118" s="967"/>
      <c r="BG118" s="967"/>
      <c r="BH118" s="967"/>
      <c r="BI118" s="967"/>
      <c r="BJ118" s="967"/>
      <c r="BK118" s="967"/>
      <c r="BL118" s="967"/>
      <c r="BM118" s="967"/>
      <c r="BN118" s="967"/>
      <c r="BO118" s="967"/>
      <c r="BP118" s="968"/>
      <c r="BQ118" s="969" t="s">
        <v>442</v>
      </c>
      <c r="BR118" s="932"/>
      <c r="BS118" s="932"/>
      <c r="BT118" s="932"/>
      <c r="BU118" s="932"/>
      <c r="BV118" s="932" t="s">
        <v>127</v>
      </c>
      <c r="BW118" s="932"/>
      <c r="BX118" s="932"/>
      <c r="BY118" s="932"/>
      <c r="BZ118" s="932"/>
      <c r="CA118" s="932" t="s">
        <v>127</v>
      </c>
      <c r="CB118" s="932"/>
      <c r="CC118" s="932"/>
      <c r="CD118" s="932"/>
      <c r="CE118" s="932"/>
      <c r="CF118" s="962" t="s">
        <v>389</v>
      </c>
      <c r="CG118" s="963"/>
      <c r="CH118" s="963"/>
      <c r="CI118" s="963"/>
      <c r="CJ118" s="963"/>
      <c r="CK118" s="1018"/>
      <c r="CL118" s="905"/>
      <c r="CM118" s="908" t="s">
        <v>466</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127</v>
      </c>
      <c r="DH118" s="864"/>
      <c r="DI118" s="864"/>
      <c r="DJ118" s="864"/>
      <c r="DK118" s="865"/>
      <c r="DL118" s="866" t="s">
        <v>389</v>
      </c>
      <c r="DM118" s="864"/>
      <c r="DN118" s="864"/>
      <c r="DO118" s="864"/>
      <c r="DP118" s="865"/>
      <c r="DQ118" s="866" t="s">
        <v>127</v>
      </c>
      <c r="DR118" s="864"/>
      <c r="DS118" s="864"/>
      <c r="DT118" s="864"/>
      <c r="DU118" s="865"/>
      <c r="DV118" s="911" t="s">
        <v>442</v>
      </c>
      <c r="DW118" s="912"/>
      <c r="DX118" s="912"/>
      <c r="DY118" s="912"/>
      <c r="DZ118" s="913"/>
    </row>
    <row r="119" spans="1:130" s="248" customFormat="1" ht="26.25" customHeight="1" x14ac:dyDescent="0.2">
      <c r="A119" s="902" t="s">
        <v>439</v>
      </c>
      <c r="B119" s="903"/>
      <c r="C119" s="978" t="s">
        <v>440</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442</v>
      </c>
      <c r="AB119" s="982"/>
      <c r="AC119" s="982"/>
      <c r="AD119" s="982"/>
      <c r="AE119" s="983"/>
      <c r="AF119" s="984">
        <v>29613</v>
      </c>
      <c r="AG119" s="982"/>
      <c r="AH119" s="982"/>
      <c r="AI119" s="982"/>
      <c r="AJ119" s="983"/>
      <c r="AK119" s="984">
        <v>37632</v>
      </c>
      <c r="AL119" s="982"/>
      <c r="AM119" s="982"/>
      <c r="AN119" s="982"/>
      <c r="AO119" s="983"/>
      <c r="AP119" s="985">
        <v>0.2</v>
      </c>
      <c r="AQ119" s="986"/>
      <c r="AR119" s="986"/>
      <c r="AS119" s="986"/>
      <c r="AT119" s="987"/>
      <c r="AU119" s="1025"/>
      <c r="AV119" s="1026"/>
      <c r="AW119" s="1026"/>
      <c r="AX119" s="1026"/>
      <c r="AY119" s="1026"/>
      <c r="AZ119" s="279" t="s">
        <v>185</v>
      </c>
      <c r="BA119" s="279"/>
      <c r="BB119" s="279"/>
      <c r="BC119" s="279"/>
      <c r="BD119" s="279"/>
      <c r="BE119" s="279"/>
      <c r="BF119" s="279"/>
      <c r="BG119" s="279"/>
      <c r="BH119" s="279"/>
      <c r="BI119" s="279"/>
      <c r="BJ119" s="279"/>
      <c r="BK119" s="279"/>
      <c r="BL119" s="279"/>
      <c r="BM119" s="279"/>
      <c r="BN119" s="279"/>
      <c r="BO119" s="964" t="s">
        <v>467</v>
      </c>
      <c r="BP119" s="965"/>
      <c r="BQ119" s="969">
        <v>81608026</v>
      </c>
      <c r="BR119" s="932"/>
      <c r="BS119" s="932"/>
      <c r="BT119" s="932"/>
      <c r="BU119" s="932"/>
      <c r="BV119" s="932">
        <v>86705718</v>
      </c>
      <c r="BW119" s="932"/>
      <c r="BX119" s="932"/>
      <c r="BY119" s="932"/>
      <c r="BZ119" s="932"/>
      <c r="CA119" s="932">
        <v>86930120</v>
      </c>
      <c r="CB119" s="932"/>
      <c r="CC119" s="932"/>
      <c r="CD119" s="932"/>
      <c r="CE119" s="932"/>
      <c r="CF119" s="830"/>
      <c r="CG119" s="831"/>
      <c r="CH119" s="831"/>
      <c r="CI119" s="831"/>
      <c r="CJ119" s="921"/>
      <c r="CK119" s="1019"/>
      <c r="CL119" s="907"/>
      <c r="CM119" s="925" t="s">
        <v>468</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442</v>
      </c>
      <c r="DH119" s="847"/>
      <c r="DI119" s="847"/>
      <c r="DJ119" s="847"/>
      <c r="DK119" s="848"/>
      <c r="DL119" s="849" t="s">
        <v>442</v>
      </c>
      <c r="DM119" s="847"/>
      <c r="DN119" s="847"/>
      <c r="DO119" s="847"/>
      <c r="DP119" s="848"/>
      <c r="DQ119" s="849" t="s">
        <v>127</v>
      </c>
      <c r="DR119" s="847"/>
      <c r="DS119" s="847"/>
      <c r="DT119" s="847"/>
      <c r="DU119" s="848"/>
      <c r="DV119" s="935" t="s">
        <v>127</v>
      </c>
      <c r="DW119" s="936"/>
      <c r="DX119" s="936"/>
      <c r="DY119" s="936"/>
      <c r="DZ119" s="937"/>
    </row>
    <row r="120" spans="1:130" s="248" customFormat="1" ht="26.25" customHeight="1" x14ac:dyDescent="0.2">
      <c r="A120" s="904"/>
      <c r="B120" s="905"/>
      <c r="C120" s="908" t="s">
        <v>445</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127</v>
      </c>
      <c r="AB120" s="864"/>
      <c r="AC120" s="864"/>
      <c r="AD120" s="864"/>
      <c r="AE120" s="865"/>
      <c r="AF120" s="866" t="s">
        <v>442</v>
      </c>
      <c r="AG120" s="864"/>
      <c r="AH120" s="864"/>
      <c r="AI120" s="864"/>
      <c r="AJ120" s="865"/>
      <c r="AK120" s="866" t="s">
        <v>127</v>
      </c>
      <c r="AL120" s="864"/>
      <c r="AM120" s="864"/>
      <c r="AN120" s="864"/>
      <c r="AO120" s="865"/>
      <c r="AP120" s="911" t="s">
        <v>127</v>
      </c>
      <c r="AQ120" s="912"/>
      <c r="AR120" s="912"/>
      <c r="AS120" s="912"/>
      <c r="AT120" s="913"/>
      <c r="AU120" s="970" t="s">
        <v>469</v>
      </c>
      <c r="AV120" s="971"/>
      <c r="AW120" s="971"/>
      <c r="AX120" s="971"/>
      <c r="AY120" s="972"/>
      <c r="AZ120" s="947" t="s">
        <v>470</v>
      </c>
      <c r="BA120" s="892"/>
      <c r="BB120" s="892"/>
      <c r="BC120" s="892"/>
      <c r="BD120" s="892"/>
      <c r="BE120" s="892"/>
      <c r="BF120" s="892"/>
      <c r="BG120" s="892"/>
      <c r="BH120" s="892"/>
      <c r="BI120" s="892"/>
      <c r="BJ120" s="892"/>
      <c r="BK120" s="892"/>
      <c r="BL120" s="892"/>
      <c r="BM120" s="892"/>
      <c r="BN120" s="892"/>
      <c r="BO120" s="892"/>
      <c r="BP120" s="893"/>
      <c r="BQ120" s="948">
        <v>10036050</v>
      </c>
      <c r="BR120" s="929"/>
      <c r="BS120" s="929"/>
      <c r="BT120" s="929"/>
      <c r="BU120" s="929"/>
      <c r="BV120" s="929">
        <v>10195913</v>
      </c>
      <c r="BW120" s="929"/>
      <c r="BX120" s="929"/>
      <c r="BY120" s="929"/>
      <c r="BZ120" s="929"/>
      <c r="CA120" s="929">
        <v>10262537</v>
      </c>
      <c r="CB120" s="929"/>
      <c r="CC120" s="929"/>
      <c r="CD120" s="929"/>
      <c r="CE120" s="929"/>
      <c r="CF120" s="953">
        <v>43.5</v>
      </c>
      <c r="CG120" s="954"/>
      <c r="CH120" s="954"/>
      <c r="CI120" s="954"/>
      <c r="CJ120" s="954"/>
      <c r="CK120" s="955" t="s">
        <v>471</v>
      </c>
      <c r="CL120" s="939"/>
      <c r="CM120" s="939"/>
      <c r="CN120" s="939"/>
      <c r="CO120" s="940"/>
      <c r="CP120" s="959" t="s">
        <v>412</v>
      </c>
      <c r="CQ120" s="960"/>
      <c r="CR120" s="960"/>
      <c r="CS120" s="960"/>
      <c r="CT120" s="960"/>
      <c r="CU120" s="960"/>
      <c r="CV120" s="960"/>
      <c r="CW120" s="960"/>
      <c r="CX120" s="960"/>
      <c r="CY120" s="960"/>
      <c r="CZ120" s="960"/>
      <c r="DA120" s="960"/>
      <c r="DB120" s="960"/>
      <c r="DC120" s="960"/>
      <c r="DD120" s="960"/>
      <c r="DE120" s="960"/>
      <c r="DF120" s="961"/>
      <c r="DG120" s="948" t="s">
        <v>127</v>
      </c>
      <c r="DH120" s="929"/>
      <c r="DI120" s="929"/>
      <c r="DJ120" s="929"/>
      <c r="DK120" s="929"/>
      <c r="DL120" s="929" t="s">
        <v>127</v>
      </c>
      <c r="DM120" s="929"/>
      <c r="DN120" s="929"/>
      <c r="DO120" s="929"/>
      <c r="DP120" s="929"/>
      <c r="DQ120" s="929">
        <v>16168050</v>
      </c>
      <c r="DR120" s="929"/>
      <c r="DS120" s="929"/>
      <c r="DT120" s="929"/>
      <c r="DU120" s="929"/>
      <c r="DV120" s="930">
        <v>68.5</v>
      </c>
      <c r="DW120" s="930"/>
      <c r="DX120" s="930"/>
      <c r="DY120" s="930"/>
      <c r="DZ120" s="931"/>
    </row>
    <row r="121" spans="1:130" s="248" customFormat="1" ht="26.25" customHeight="1" x14ac:dyDescent="0.2">
      <c r="A121" s="904"/>
      <c r="B121" s="905"/>
      <c r="C121" s="950" t="s">
        <v>472</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127</v>
      </c>
      <c r="AB121" s="864"/>
      <c r="AC121" s="864"/>
      <c r="AD121" s="864"/>
      <c r="AE121" s="865"/>
      <c r="AF121" s="866" t="s">
        <v>127</v>
      </c>
      <c r="AG121" s="864"/>
      <c r="AH121" s="864"/>
      <c r="AI121" s="864"/>
      <c r="AJ121" s="865"/>
      <c r="AK121" s="866" t="s">
        <v>127</v>
      </c>
      <c r="AL121" s="864"/>
      <c r="AM121" s="864"/>
      <c r="AN121" s="864"/>
      <c r="AO121" s="865"/>
      <c r="AP121" s="911" t="s">
        <v>127</v>
      </c>
      <c r="AQ121" s="912"/>
      <c r="AR121" s="912"/>
      <c r="AS121" s="912"/>
      <c r="AT121" s="913"/>
      <c r="AU121" s="973"/>
      <c r="AV121" s="974"/>
      <c r="AW121" s="974"/>
      <c r="AX121" s="974"/>
      <c r="AY121" s="975"/>
      <c r="AZ121" s="899" t="s">
        <v>473</v>
      </c>
      <c r="BA121" s="834"/>
      <c r="BB121" s="834"/>
      <c r="BC121" s="834"/>
      <c r="BD121" s="834"/>
      <c r="BE121" s="834"/>
      <c r="BF121" s="834"/>
      <c r="BG121" s="834"/>
      <c r="BH121" s="834"/>
      <c r="BI121" s="834"/>
      <c r="BJ121" s="834"/>
      <c r="BK121" s="834"/>
      <c r="BL121" s="834"/>
      <c r="BM121" s="834"/>
      <c r="BN121" s="834"/>
      <c r="BO121" s="834"/>
      <c r="BP121" s="835"/>
      <c r="BQ121" s="900">
        <v>973879</v>
      </c>
      <c r="BR121" s="901"/>
      <c r="BS121" s="901"/>
      <c r="BT121" s="901"/>
      <c r="BU121" s="901"/>
      <c r="BV121" s="901">
        <v>1278097</v>
      </c>
      <c r="BW121" s="901"/>
      <c r="BX121" s="901"/>
      <c r="BY121" s="901"/>
      <c r="BZ121" s="901"/>
      <c r="CA121" s="901">
        <v>2358695</v>
      </c>
      <c r="CB121" s="901"/>
      <c r="CC121" s="901"/>
      <c r="CD121" s="901"/>
      <c r="CE121" s="901"/>
      <c r="CF121" s="962">
        <v>10</v>
      </c>
      <c r="CG121" s="963"/>
      <c r="CH121" s="963"/>
      <c r="CI121" s="963"/>
      <c r="CJ121" s="963"/>
      <c r="CK121" s="956"/>
      <c r="CL121" s="942"/>
      <c r="CM121" s="942"/>
      <c r="CN121" s="942"/>
      <c r="CO121" s="943"/>
      <c r="CP121" s="922" t="s">
        <v>411</v>
      </c>
      <c r="CQ121" s="923"/>
      <c r="CR121" s="923"/>
      <c r="CS121" s="923"/>
      <c r="CT121" s="923"/>
      <c r="CU121" s="923"/>
      <c r="CV121" s="923"/>
      <c r="CW121" s="923"/>
      <c r="CX121" s="923"/>
      <c r="CY121" s="923"/>
      <c r="CZ121" s="923"/>
      <c r="DA121" s="923"/>
      <c r="DB121" s="923"/>
      <c r="DC121" s="923"/>
      <c r="DD121" s="923"/>
      <c r="DE121" s="923"/>
      <c r="DF121" s="924"/>
      <c r="DG121" s="900">
        <v>1064979</v>
      </c>
      <c r="DH121" s="901"/>
      <c r="DI121" s="901"/>
      <c r="DJ121" s="901"/>
      <c r="DK121" s="901"/>
      <c r="DL121" s="901">
        <v>951057</v>
      </c>
      <c r="DM121" s="901"/>
      <c r="DN121" s="901"/>
      <c r="DO121" s="901"/>
      <c r="DP121" s="901"/>
      <c r="DQ121" s="901">
        <v>806441</v>
      </c>
      <c r="DR121" s="901"/>
      <c r="DS121" s="901"/>
      <c r="DT121" s="901"/>
      <c r="DU121" s="901"/>
      <c r="DV121" s="878">
        <v>3.4</v>
      </c>
      <c r="DW121" s="878"/>
      <c r="DX121" s="878"/>
      <c r="DY121" s="878"/>
      <c r="DZ121" s="879"/>
    </row>
    <row r="122" spans="1:130" s="248" customFormat="1" ht="26.25" customHeight="1" x14ac:dyDescent="0.2">
      <c r="A122" s="904"/>
      <c r="B122" s="905"/>
      <c r="C122" s="908" t="s">
        <v>455</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442</v>
      </c>
      <c r="AB122" s="864"/>
      <c r="AC122" s="864"/>
      <c r="AD122" s="864"/>
      <c r="AE122" s="865"/>
      <c r="AF122" s="866" t="s">
        <v>442</v>
      </c>
      <c r="AG122" s="864"/>
      <c r="AH122" s="864"/>
      <c r="AI122" s="864"/>
      <c r="AJ122" s="865"/>
      <c r="AK122" s="866" t="s">
        <v>127</v>
      </c>
      <c r="AL122" s="864"/>
      <c r="AM122" s="864"/>
      <c r="AN122" s="864"/>
      <c r="AO122" s="865"/>
      <c r="AP122" s="911" t="s">
        <v>389</v>
      </c>
      <c r="AQ122" s="912"/>
      <c r="AR122" s="912"/>
      <c r="AS122" s="912"/>
      <c r="AT122" s="913"/>
      <c r="AU122" s="973"/>
      <c r="AV122" s="974"/>
      <c r="AW122" s="974"/>
      <c r="AX122" s="974"/>
      <c r="AY122" s="975"/>
      <c r="AZ122" s="966" t="s">
        <v>474</v>
      </c>
      <c r="BA122" s="967"/>
      <c r="BB122" s="967"/>
      <c r="BC122" s="967"/>
      <c r="BD122" s="967"/>
      <c r="BE122" s="967"/>
      <c r="BF122" s="967"/>
      <c r="BG122" s="967"/>
      <c r="BH122" s="967"/>
      <c r="BI122" s="967"/>
      <c r="BJ122" s="967"/>
      <c r="BK122" s="967"/>
      <c r="BL122" s="967"/>
      <c r="BM122" s="967"/>
      <c r="BN122" s="967"/>
      <c r="BO122" s="967"/>
      <c r="BP122" s="968"/>
      <c r="BQ122" s="969">
        <v>53590711</v>
      </c>
      <c r="BR122" s="932"/>
      <c r="BS122" s="932"/>
      <c r="BT122" s="932"/>
      <c r="BU122" s="932"/>
      <c r="BV122" s="932">
        <v>56155682</v>
      </c>
      <c r="BW122" s="932"/>
      <c r="BX122" s="932"/>
      <c r="BY122" s="932"/>
      <c r="BZ122" s="932"/>
      <c r="CA122" s="932">
        <v>55795165</v>
      </c>
      <c r="CB122" s="932"/>
      <c r="CC122" s="932"/>
      <c r="CD122" s="932"/>
      <c r="CE122" s="932"/>
      <c r="CF122" s="933">
        <v>236.3</v>
      </c>
      <c r="CG122" s="934"/>
      <c r="CH122" s="934"/>
      <c r="CI122" s="934"/>
      <c r="CJ122" s="934"/>
      <c r="CK122" s="956"/>
      <c r="CL122" s="942"/>
      <c r="CM122" s="942"/>
      <c r="CN122" s="942"/>
      <c r="CO122" s="943"/>
      <c r="CP122" s="922" t="s">
        <v>475</v>
      </c>
      <c r="CQ122" s="923"/>
      <c r="CR122" s="923"/>
      <c r="CS122" s="923"/>
      <c r="CT122" s="923"/>
      <c r="CU122" s="923"/>
      <c r="CV122" s="923"/>
      <c r="CW122" s="923"/>
      <c r="CX122" s="923"/>
      <c r="CY122" s="923"/>
      <c r="CZ122" s="923"/>
      <c r="DA122" s="923"/>
      <c r="DB122" s="923"/>
      <c r="DC122" s="923"/>
      <c r="DD122" s="923"/>
      <c r="DE122" s="923"/>
      <c r="DF122" s="924"/>
      <c r="DG122" s="900">
        <v>636315</v>
      </c>
      <c r="DH122" s="901"/>
      <c r="DI122" s="901"/>
      <c r="DJ122" s="901"/>
      <c r="DK122" s="901"/>
      <c r="DL122" s="901">
        <v>610953</v>
      </c>
      <c r="DM122" s="901"/>
      <c r="DN122" s="901"/>
      <c r="DO122" s="901"/>
      <c r="DP122" s="901"/>
      <c r="DQ122" s="901">
        <v>587794</v>
      </c>
      <c r="DR122" s="901"/>
      <c r="DS122" s="901"/>
      <c r="DT122" s="901"/>
      <c r="DU122" s="901"/>
      <c r="DV122" s="878">
        <v>2.5</v>
      </c>
      <c r="DW122" s="878"/>
      <c r="DX122" s="878"/>
      <c r="DY122" s="878"/>
      <c r="DZ122" s="879"/>
    </row>
    <row r="123" spans="1:130" s="248" customFormat="1" ht="26.25" customHeight="1" x14ac:dyDescent="0.2">
      <c r="A123" s="904"/>
      <c r="B123" s="905"/>
      <c r="C123" s="908" t="s">
        <v>461</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v>8532</v>
      </c>
      <c r="AB123" s="864"/>
      <c r="AC123" s="864"/>
      <c r="AD123" s="864"/>
      <c r="AE123" s="865"/>
      <c r="AF123" s="866">
        <v>815</v>
      </c>
      <c r="AG123" s="864"/>
      <c r="AH123" s="864"/>
      <c r="AI123" s="864"/>
      <c r="AJ123" s="865"/>
      <c r="AK123" s="866">
        <v>611</v>
      </c>
      <c r="AL123" s="864"/>
      <c r="AM123" s="864"/>
      <c r="AN123" s="864"/>
      <c r="AO123" s="865"/>
      <c r="AP123" s="911">
        <v>0</v>
      </c>
      <c r="AQ123" s="912"/>
      <c r="AR123" s="912"/>
      <c r="AS123" s="912"/>
      <c r="AT123" s="913"/>
      <c r="AU123" s="976"/>
      <c r="AV123" s="977"/>
      <c r="AW123" s="977"/>
      <c r="AX123" s="977"/>
      <c r="AY123" s="977"/>
      <c r="AZ123" s="279" t="s">
        <v>185</v>
      </c>
      <c r="BA123" s="279"/>
      <c r="BB123" s="279"/>
      <c r="BC123" s="279"/>
      <c r="BD123" s="279"/>
      <c r="BE123" s="279"/>
      <c r="BF123" s="279"/>
      <c r="BG123" s="279"/>
      <c r="BH123" s="279"/>
      <c r="BI123" s="279"/>
      <c r="BJ123" s="279"/>
      <c r="BK123" s="279"/>
      <c r="BL123" s="279"/>
      <c r="BM123" s="279"/>
      <c r="BN123" s="279"/>
      <c r="BO123" s="964" t="s">
        <v>476</v>
      </c>
      <c r="BP123" s="965"/>
      <c r="BQ123" s="919">
        <v>64600640</v>
      </c>
      <c r="BR123" s="920"/>
      <c r="BS123" s="920"/>
      <c r="BT123" s="920"/>
      <c r="BU123" s="920"/>
      <c r="BV123" s="920">
        <v>67629692</v>
      </c>
      <c r="BW123" s="920"/>
      <c r="BX123" s="920"/>
      <c r="BY123" s="920"/>
      <c r="BZ123" s="920"/>
      <c r="CA123" s="920">
        <v>68416397</v>
      </c>
      <c r="CB123" s="920"/>
      <c r="CC123" s="920"/>
      <c r="CD123" s="920"/>
      <c r="CE123" s="920"/>
      <c r="CF123" s="830"/>
      <c r="CG123" s="831"/>
      <c r="CH123" s="831"/>
      <c r="CI123" s="831"/>
      <c r="CJ123" s="921"/>
      <c r="CK123" s="956"/>
      <c r="CL123" s="942"/>
      <c r="CM123" s="942"/>
      <c r="CN123" s="942"/>
      <c r="CO123" s="943"/>
      <c r="CP123" s="922" t="s">
        <v>477</v>
      </c>
      <c r="CQ123" s="923"/>
      <c r="CR123" s="923"/>
      <c r="CS123" s="923"/>
      <c r="CT123" s="923"/>
      <c r="CU123" s="923"/>
      <c r="CV123" s="923"/>
      <c r="CW123" s="923"/>
      <c r="CX123" s="923"/>
      <c r="CY123" s="923"/>
      <c r="CZ123" s="923"/>
      <c r="DA123" s="923"/>
      <c r="DB123" s="923"/>
      <c r="DC123" s="923"/>
      <c r="DD123" s="923"/>
      <c r="DE123" s="923"/>
      <c r="DF123" s="924"/>
      <c r="DG123" s="863">
        <v>313394</v>
      </c>
      <c r="DH123" s="864"/>
      <c r="DI123" s="864"/>
      <c r="DJ123" s="864"/>
      <c r="DK123" s="865"/>
      <c r="DL123" s="866">
        <v>321086</v>
      </c>
      <c r="DM123" s="864"/>
      <c r="DN123" s="864"/>
      <c r="DO123" s="864"/>
      <c r="DP123" s="865"/>
      <c r="DQ123" s="866">
        <v>275997</v>
      </c>
      <c r="DR123" s="864"/>
      <c r="DS123" s="864"/>
      <c r="DT123" s="864"/>
      <c r="DU123" s="865"/>
      <c r="DV123" s="911">
        <v>1.2</v>
      </c>
      <c r="DW123" s="912"/>
      <c r="DX123" s="912"/>
      <c r="DY123" s="912"/>
      <c r="DZ123" s="913"/>
    </row>
    <row r="124" spans="1:130" s="248" customFormat="1" ht="26.25" customHeight="1" thickBot="1" x14ac:dyDescent="0.25">
      <c r="A124" s="904"/>
      <c r="B124" s="905"/>
      <c r="C124" s="908" t="s">
        <v>464</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389</v>
      </c>
      <c r="AB124" s="864"/>
      <c r="AC124" s="864"/>
      <c r="AD124" s="864"/>
      <c r="AE124" s="865"/>
      <c r="AF124" s="866" t="s">
        <v>442</v>
      </c>
      <c r="AG124" s="864"/>
      <c r="AH124" s="864"/>
      <c r="AI124" s="864"/>
      <c r="AJ124" s="865"/>
      <c r="AK124" s="866" t="s">
        <v>442</v>
      </c>
      <c r="AL124" s="864"/>
      <c r="AM124" s="864"/>
      <c r="AN124" s="864"/>
      <c r="AO124" s="865"/>
      <c r="AP124" s="911" t="s">
        <v>442</v>
      </c>
      <c r="AQ124" s="912"/>
      <c r="AR124" s="912"/>
      <c r="AS124" s="912"/>
      <c r="AT124" s="913"/>
      <c r="AU124" s="914" t="s">
        <v>478</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73.400000000000006</v>
      </c>
      <c r="BR124" s="918"/>
      <c r="BS124" s="918"/>
      <c r="BT124" s="918"/>
      <c r="BU124" s="918"/>
      <c r="BV124" s="918">
        <v>82.9</v>
      </c>
      <c r="BW124" s="918"/>
      <c r="BX124" s="918"/>
      <c r="BY124" s="918"/>
      <c r="BZ124" s="918"/>
      <c r="CA124" s="918">
        <v>78.400000000000006</v>
      </c>
      <c r="CB124" s="918"/>
      <c r="CC124" s="918"/>
      <c r="CD124" s="918"/>
      <c r="CE124" s="918"/>
      <c r="CF124" s="808"/>
      <c r="CG124" s="809"/>
      <c r="CH124" s="809"/>
      <c r="CI124" s="809"/>
      <c r="CJ124" s="949"/>
      <c r="CK124" s="957"/>
      <c r="CL124" s="957"/>
      <c r="CM124" s="957"/>
      <c r="CN124" s="957"/>
      <c r="CO124" s="958"/>
      <c r="CP124" s="922" t="s">
        <v>479</v>
      </c>
      <c r="CQ124" s="923"/>
      <c r="CR124" s="923"/>
      <c r="CS124" s="923"/>
      <c r="CT124" s="923"/>
      <c r="CU124" s="923"/>
      <c r="CV124" s="923"/>
      <c r="CW124" s="923"/>
      <c r="CX124" s="923"/>
      <c r="CY124" s="923"/>
      <c r="CZ124" s="923"/>
      <c r="DA124" s="923"/>
      <c r="DB124" s="923"/>
      <c r="DC124" s="923"/>
      <c r="DD124" s="923"/>
      <c r="DE124" s="923"/>
      <c r="DF124" s="924"/>
      <c r="DG124" s="846">
        <v>16581023</v>
      </c>
      <c r="DH124" s="847"/>
      <c r="DI124" s="847"/>
      <c r="DJ124" s="847"/>
      <c r="DK124" s="848"/>
      <c r="DL124" s="849">
        <v>16443267</v>
      </c>
      <c r="DM124" s="847"/>
      <c r="DN124" s="847"/>
      <c r="DO124" s="847"/>
      <c r="DP124" s="848"/>
      <c r="DQ124" s="849">
        <v>227099</v>
      </c>
      <c r="DR124" s="847"/>
      <c r="DS124" s="847"/>
      <c r="DT124" s="847"/>
      <c r="DU124" s="848"/>
      <c r="DV124" s="935">
        <v>1</v>
      </c>
      <c r="DW124" s="936"/>
      <c r="DX124" s="936"/>
      <c r="DY124" s="936"/>
      <c r="DZ124" s="937"/>
    </row>
    <row r="125" spans="1:130" s="248" customFormat="1" ht="26.25" customHeight="1" x14ac:dyDescent="0.2">
      <c r="A125" s="904"/>
      <c r="B125" s="905"/>
      <c r="C125" s="908" t="s">
        <v>466</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442</v>
      </c>
      <c r="AB125" s="864"/>
      <c r="AC125" s="864"/>
      <c r="AD125" s="864"/>
      <c r="AE125" s="865"/>
      <c r="AF125" s="866" t="s">
        <v>389</v>
      </c>
      <c r="AG125" s="864"/>
      <c r="AH125" s="864"/>
      <c r="AI125" s="864"/>
      <c r="AJ125" s="865"/>
      <c r="AK125" s="866" t="s">
        <v>389</v>
      </c>
      <c r="AL125" s="864"/>
      <c r="AM125" s="864"/>
      <c r="AN125" s="864"/>
      <c r="AO125" s="865"/>
      <c r="AP125" s="911" t="s">
        <v>389</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480</v>
      </c>
      <c r="CL125" s="939"/>
      <c r="CM125" s="939"/>
      <c r="CN125" s="939"/>
      <c r="CO125" s="940"/>
      <c r="CP125" s="947" t="s">
        <v>481</v>
      </c>
      <c r="CQ125" s="892"/>
      <c r="CR125" s="892"/>
      <c r="CS125" s="892"/>
      <c r="CT125" s="892"/>
      <c r="CU125" s="892"/>
      <c r="CV125" s="892"/>
      <c r="CW125" s="892"/>
      <c r="CX125" s="892"/>
      <c r="CY125" s="892"/>
      <c r="CZ125" s="892"/>
      <c r="DA125" s="892"/>
      <c r="DB125" s="892"/>
      <c r="DC125" s="892"/>
      <c r="DD125" s="892"/>
      <c r="DE125" s="892"/>
      <c r="DF125" s="893"/>
      <c r="DG125" s="948" t="s">
        <v>389</v>
      </c>
      <c r="DH125" s="929"/>
      <c r="DI125" s="929"/>
      <c r="DJ125" s="929"/>
      <c r="DK125" s="929"/>
      <c r="DL125" s="929" t="s">
        <v>389</v>
      </c>
      <c r="DM125" s="929"/>
      <c r="DN125" s="929"/>
      <c r="DO125" s="929"/>
      <c r="DP125" s="929"/>
      <c r="DQ125" s="929" t="s">
        <v>389</v>
      </c>
      <c r="DR125" s="929"/>
      <c r="DS125" s="929"/>
      <c r="DT125" s="929"/>
      <c r="DU125" s="929"/>
      <c r="DV125" s="930" t="s">
        <v>389</v>
      </c>
      <c r="DW125" s="930"/>
      <c r="DX125" s="930"/>
      <c r="DY125" s="930"/>
      <c r="DZ125" s="931"/>
    </row>
    <row r="126" spans="1:130" s="248" customFormat="1" ht="26.25" customHeight="1" thickBot="1" x14ac:dyDescent="0.25">
      <c r="A126" s="904"/>
      <c r="B126" s="905"/>
      <c r="C126" s="908" t="s">
        <v>468</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389</v>
      </c>
      <c r="AB126" s="864"/>
      <c r="AC126" s="864"/>
      <c r="AD126" s="864"/>
      <c r="AE126" s="865"/>
      <c r="AF126" s="866" t="s">
        <v>389</v>
      </c>
      <c r="AG126" s="864"/>
      <c r="AH126" s="864"/>
      <c r="AI126" s="864"/>
      <c r="AJ126" s="865"/>
      <c r="AK126" s="866" t="s">
        <v>389</v>
      </c>
      <c r="AL126" s="864"/>
      <c r="AM126" s="864"/>
      <c r="AN126" s="864"/>
      <c r="AO126" s="865"/>
      <c r="AP126" s="911" t="s">
        <v>442</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482</v>
      </c>
      <c r="CQ126" s="834"/>
      <c r="CR126" s="834"/>
      <c r="CS126" s="834"/>
      <c r="CT126" s="834"/>
      <c r="CU126" s="834"/>
      <c r="CV126" s="834"/>
      <c r="CW126" s="834"/>
      <c r="CX126" s="834"/>
      <c r="CY126" s="834"/>
      <c r="CZ126" s="834"/>
      <c r="DA126" s="834"/>
      <c r="DB126" s="834"/>
      <c r="DC126" s="834"/>
      <c r="DD126" s="834"/>
      <c r="DE126" s="834"/>
      <c r="DF126" s="835"/>
      <c r="DG126" s="900">
        <v>21324</v>
      </c>
      <c r="DH126" s="901"/>
      <c r="DI126" s="901"/>
      <c r="DJ126" s="901"/>
      <c r="DK126" s="901"/>
      <c r="DL126" s="901">
        <v>21258</v>
      </c>
      <c r="DM126" s="901"/>
      <c r="DN126" s="901"/>
      <c r="DO126" s="901"/>
      <c r="DP126" s="901"/>
      <c r="DQ126" s="901">
        <v>20863</v>
      </c>
      <c r="DR126" s="901"/>
      <c r="DS126" s="901"/>
      <c r="DT126" s="901"/>
      <c r="DU126" s="901"/>
      <c r="DV126" s="878">
        <v>0.1</v>
      </c>
      <c r="DW126" s="878"/>
      <c r="DX126" s="878"/>
      <c r="DY126" s="878"/>
      <c r="DZ126" s="879"/>
    </row>
    <row r="127" spans="1:130" s="248" customFormat="1" ht="26.25" customHeight="1" x14ac:dyDescent="0.2">
      <c r="A127" s="906"/>
      <c r="B127" s="907"/>
      <c r="C127" s="925" t="s">
        <v>483</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389</v>
      </c>
      <c r="AB127" s="864"/>
      <c r="AC127" s="864"/>
      <c r="AD127" s="864"/>
      <c r="AE127" s="865"/>
      <c r="AF127" s="866" t="s">
        <v>389</v>
      </c>
      <c r="AG127" s="864"/>
      <c r="AH127" s="864"/>
      <c r="AI127" s="864"/>
      <c r="AJ127" s="865"/>
      <c r="AK127" s="866" t="s">
        <v>389</v>
      </c>
      <c r="AL127" s="864"/>
      <c r="AM127" s="864"/>
      <c r="AN127" s="864"/>
      <c r="AO127" s="865"/>
      <c r="AP127" s="911" t="s">
        <v>389</v>
      </c>
      <c r="AQ127" s="912"/>
      <c r="AR127" s="912"/>
      <c r="AS127" s="912"/>
      <c r="AT127" s="913"/>
      <c r="AU127" s="284"/>
      <c r="AV127" s="284"/>
      <c r="AW127" s="284"/>
      <c r="AX127" s="928" t="s">
        <v>484</v>
      </c>
      <c r="AY127" s="896"/>
      <c r="AZ127" s="896"/>
      <c r="BA127" s="896"/>
      <c r="BB127" s="896"/>
      <c r="BC127" s="896"/>
      <c r="BD127" s="896"/>
      <c r="BE127" s="897"/>
      <c r="BF127" s="895" t="s">
        <v>485</v>
      </c>
      <c r="BG127" s="896"/>
      <c r="BH127" s="896"/>
      <c r="BI127" s="896"/>
      <c r="BJ127" s="896"/>
      <c r="BK127" s="896"/>
      <c r="BL127" s="897"/>
      <c r="BM127" s="895" t="s">
        <v>486</v>
      </c>
      <c r="BN127" s="896"/>
      <c r="BO127" s="896"/>
      <c r="BP127" s="896"/>
      <c r="BQ127" s="896"/>
      <c r="BR127" s="896"/>
      <c r="BS127" s="897"/>
      <c r="BT127" s="895" t="s">
        <v>487</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488</v>
      </c>
      <c r="CQ127" s="834"/>
      <c r="CR127" s="834"/>
      <c r="CS127" s="834"/>
      <c r="CT127" s="834"/>
      <c r="CU127" s="834"/>
      <c r="CV127" s="834"/>
      <c r="CW127" s="834"/>
      <c r="CX127" s="834"/>
      <c r="CY127" s="834"/>
      <c r="CZ127" s="834"/>
      <c r="DA127" s="834"/>
      <c r="DB127" s="834"/>
      <c r="DC127" s="834"/>
      <c r="DD127" s="834"/>
      <c r="DE127" s="834"/>
      <c r="DF127" s="835"/>
      <c r="DG127" s="900" t="s">
        <v>389</v>
      </c>
      <c r="DH127" s="901"/>
      <c r="DI127" s="901"/>
      <c r="DJ127" s="901"/>
      <c r="DK127" s="901"/>
      <c r="DL127" s="901" t="s">
        <v>389</v>
      </c>
      <c r="DM127" s="901"/>
      <c r="DN127" s="901"/>
      <c r="DO127" s="901"/>
      <c r="DP127" s="901"/>
      <c r="DQ127" s="901" t="s">
        <v>389</v>
      </c>
      <c r="DR127" s="901"/>
      <c r="DS127" s="901"/>
      <c r="DT127" s="901"/>
      <c r="DU127" s="901"/>
      <c r="DV127" s="878" t="s">
        <v>127</v>
      </c>
      <c r="DW127" s="878"/>
      <c r="DX127" s="878"/>
      <c r="DY127" s="878"/>
      <c r="DZ127" s="879"/>
    </row>
    <row r="128" spans="1:130" s="248" customFormat="1" ht="26.25" customHeight="1" thickBot="1" x14ac:dyDescent="0.25">
      <c r="A128" s="880" t="s">
        <v>489</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490</v>
      </c>
      <c r="X128" s="882"/>
      <c r="Y128" s="882"/>
      <c r="Z128" s="883"/>
      <c r="AA128" s="884">
        <v>113616</v>
      </c>
      <c r="AB128" s="885"/>
      <c r="AC128" s="885"/>
      <c r="AD128" s="885"/>
      <c r="AE128" s="886"/>
      <c r="AF128" s="887">
        <v>107313</v>
      </c>
      <c r="AG128" s="885"/>
      <c r="AH128" s="885"/>
      <c r="AI128" s="885"/>
      <c r="AJ128" s="886"/>
      <c r="AK128" s="887">
        <v>184201</v>
      </c>
      <c r="AL128" s="885"/>
      <c r="AM128" s="885"/>
      <c r="AN128" s="885"/>
      <c r="AO128" s="886"/>
      <c r="AP128" s="888"/>
      <c r="AQ128" s="889"/>
      <c r="AR128" s="889"/>
      <c r="AS128" s="889"/>
      <c r="AT128" s="890"/>
      <c r="AU128" s="284"/>
      <c r="AV128" s="284"/>
      <c r="AW128" s="284"/>
      <c r="AX128" s="891" t="s">
        <v>491</v>
      </c>
      <c r="AY128" s="892"/>
      <c r="AZ128" s="892"/>
      <c r="BA128" s="892"/>
      <c r="BB128" s="892"/>
      <c r="BC128" s="892"/>
      <c r="BD128" s="892"/>
      <c r="BE128" s="893"/>
      <c r="BF128" s="870" t="s">
        <v>389</v>
      </c>
      <c r="BG128" s="871"/>
      <c r="BH128" s="871"/>
      <c r="BI128" s="871"/>
      <c r="BJ128" s="871"/>
      <c r="BK128" s="871"/>
      <c r="BL128" s="894"/>
      <c r="BM128" s="870">
        <v>11.91</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492</v>
      </c>
      <c r="CQ128" s="812"/>
      <c r="CR128" s="812"/>
      <c r="CS128" s="812"/>
      <c r="CT128" s="812"/>
      <c r="CU128" s="812"/>
      <c r="CV128" s="812"/>
      <c r="CW128" s="812"/>
      <c r="CX128" s="812"/>
      <c r="CY128" s="812"/>
      <c r="CZ128" s="812"/>
      <c r="DA128" s="812"/>
      <c r="DB128" s="812"/>
      <c r="DC128" s="812"/>
      <c r="DD128" s="812"/>
      <c r="DE128" s="812"/>
      <c r="DF128" s="813"/>
      <c r="DG128" s="874" t="s">
        <v>389</v>
      </c>
      <c r="DH128" s="875"/>
      <c r="DI128" s="875"/>
      <c r="DJ128" s="875"/>
      <c r="DK128" s="875"/>
      <c r="DL128" s="875" t="s">
        <v>389</v>
      </c>
      <c r="DM128" s="875"/>
      <c r="DN128" s="875"/>
      <c r="DO128" s="875"/>
      <c r="DP128" s="875"/>
      <c r="DQ128" s="875" t="s">
        <v>389</v>
      </c>
      <c r="DR128" s="875"/>
      <c r="DS128" s="875"/>
      <c r="DT128" s="875"/>
      <c r="DU128" s="875"/>
      <c r="DV128" s="876" t="s">
        <v>127</v>
      </c>
      <c r="DW128" s="876"/>
      <c r="DX128" s="876"/>
      <c r="DY128" s="876"/>
      <c r="DZ128" s="877"/>
    </row>
    <row r="129" spans="1:131" s="248" customFormat="1" ht="26.25" customHeight="1" x14ac:dyDescent="0.2">
      <c r="A129" s="858" t="s">
        <v>105</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493</v>
      </c>
      <c r="X129" s="861"/>
      <c r="Y129" s="861"/>
      <c r="Z129" s="862"/>
      <c r="AA129" s="863">
        <v>27259431</v>
      </c>
      <c r="AB129" s="864"/>
      <c r="AC129" s="864"/>
      <c r="AD129" s="864"/>
      <c r="AE129" s="865"/>
      <c r="AF129" s="866">
        <v>27111758</v>
      </c>
      <c r="AG129" s="864"/>
      <c r="AH129" s="864"/>
      <c r="AI129" s="864"/>
      <c r="AJ129" s="865"/>
      <c r="AK129" s="866">
        <v>27819480</v>
      </c>
      <c r="AL129" s="864"/>
      <c r="AM129" s="864"/>
      <c r="AN129" s="864"/>
      <c r="AO129" s="865"/>
      <c r="AP129" s="867"/>
      <c r="AQ129" s="868"/>
      <c r="AR129" s="868"/>
      <c r="AS129" s="868"/>
      <c r="AT129" s="869"/>
      <c r="AU129" s="286"/>
      <c r="AV129" s="286"/>
      <c r="AW129" s="286"/>
      <c r="AX129" s="833" t="s">
        <v>494</v>
      </c>
      <c r="AY129" s="834"/>
      <c r="AZ129" s="834"/>
      <c r="BA129" s="834"/>
      <c r="BB129" s="834"/>
      <c r="BC129" s="834"/>
      <c r="BD129" s="834"/>
      <c r="BE129" s="835"/>
      <c r="BF129" s="853" t="s">
        <v>389</v>
      </c>
      <c r="BG129" s="854"/>
      <c r="BH129" s="854"/>
      <c r="BI129" s="854"/>
      <c r="BJ129" s="854"/>
      <c r="BK129" s="854"/>
      <c r="BL129" s="855"/>
      <c r="BM129" s="853">
        <v>16.91</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2">
      <c r="A130" s="858" t="s">
        <v>495</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496</v>
      </c>
      <c r="X130" s="861"/>
      <c r="Y130" s="861"/>
      <c r="Z130" s="862"/>
      <c r="AA130" s="863">
        <v>4111070</v>
      </c>
      <c r="AB130" s="864"/>
      <c r="AC130" s="864"/>
      <c r="AD130" s="864"/>
      <c r="AE130" s="865"/>
      <c r="AF130" s="866">
        <v>4103873</v>
      </c>
      <c r="AG130" s="864"/>
      <c r="AH130" s="864"/>
      <c r="AI130" s="864"/>
      <c r="AJ130" s="865"/>
      <c r="AK130" s="866">
        <v>4206095</v>
      </c>
      <c r="AL130" s="864"/>
      <c r="AM130" s="864"/>
      <c r="AN130" s="864"/>
      <c r="AO130" s="865"/>
      <c r="AP130" s="867"/>
      <c r="AQ130" s="868"/>
      <c r="AR130" s="868"/>
      <c r="AS130" s="868"/>
      <c r="AT130" s="869"/>
      <c r="AU130" s="286"/>
      <c r="AV130" s="286"/>
      <c r="AW130" s="286"/>
      <c r="AX130" s="833" t="s">
        <v>497</v>
      </c>
      <c r="AY130" s="834"/>
      <c r="AZ130" s="834"/>
      <c r="BA130" s="834"/>
      <c r="BB130" s="834"/>
      <c r="BC130" s="834"/>
      <c r="BD130" s="834"/>
      <c r="BE130" s="835"/>
      <c r="BF130" s="836">
        <v>6.5</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5">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498</v>
      </c>
      <c r="X131" s="844"/>
      <c r="Y131" s="844"/>
      <c r="Z131" s="845"/>
      <c r="AA131" s="846">
        <v>23148361</v>
      </c>
      <c r="AB131" s="847"/>
      <c r="AC131" s="847"/>
      <c r="AD131" s="847"/>
      <c r="AE131" s="848"/>
      <c r="AF131" s="849">
        <v>23007885</v>
      </c>
      <c r="AG131" s="847"/>
      <c r="AH131" s="847"/>
      <c r="AI131" s="847"/>
      <c r="AJ131" s="848"/>
      <c r="AK131" s="849">
        <v>23613385</v>
      </c>
      <c r="AL131" s="847"/>
      <c r="AM131" s="847"/>
      <c r="AN131" s="847"/>
      <c r="AO131" s="848"/>
      <c r="AP131" s="850"/>
      <c r="AQ131" s="851"/>
      <c r="AR131" s="851"/>
      <c r="AS131" s="851"/>
      <c r="AT131" s="852"/>
      <c r="AU131" s="286"/>
      <c r="AV131" s="286"/>
      <c r="AW131" s="286"/>
      <c r="AX131" s="811" t="s">
        <v>499</v>
      </c>
      <c r="AY131" s="812"/>
      <c r="AZ131" s="812"/>
      <c r="BA131" s="812"/>
      <c r="BB131" s="812"/>
      <c r="BC131" s="812"/>
      <c r="BD131" s="812"/>
      <c r="BE131" s="813"/>
      <c r="BF131" s="814">
        <v>78.400000000000006</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2">
      <c r="A132" s="820" t="s">
        <v>500</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501</v>
      </c>
      <c r="W132" s="824"/>
      <c r="X132" s="824"/>
      <c r="Y132" s="824"/>
      <c r="Z132" s="825"/>
      <c r="AA132" s="826">
        <v>6.5506581649999998</v>
      </c>
      <c r="AB132" s="827"/>
      <c r="AC132" s="827"/>
      <c r="AD132" s="827"/>
      <c r="AE132" s="828"/>
      <c r="AF132" s="829">
        <v>6.1310502900000001</v>
      </c>
      <c r="AG132" s="827"/>
      <c r="AH132" s="827"/>
      <c r="AI132" s="827"/>
      <c r="AJ132" s="828"/>
      <c r="AK132" s="829">
        <v>6.970593161</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5">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502</v>
      </c>
      <c r="W133" s="803"/>
      <c r="X133" s="803"/>
      <c r="Y133" s="803"/>
      <c r="Z133" s="804"/>
      <c r="AA133" s="805">
        <v>6.8</v>
      </c>
      <c r="AB133" s="806"/>
      <c r="AC133" s="806"/>
      <c r="AD133" s="806"/>
      <c r="AE133" s="807"/>
      <c r="AF133" s="805">
        <v>6.4</v>
      </c>
      <c r="AG133" s="806"/>
      <c r="AH133" s="806"/>
      <c r="AI133" s="806"/>
      <c r="AJ133" s="807"/>
      <c r="AK133" s="805">
        <v>6.5</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2">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4" hidden="1" x14ac:dyDescent="0.2">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ENyMW03lt2JtEnd/JeMxH9wgZC6urd/qXz69jsf4CDbPpzRZsQ3DWWBQS2CTs5KyaDjROThw7K4dubICKM5IjA==" saltValue="ev5Opa1e6ldmRVfCk/Hgf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election activeCell="AO42" sqref="AO42:BC42"/>
    </sheetView>
  </sheetViews>
  <sheetFormatPr defaultColWidth="0" defaultRowHeight="13.5" customHeight="1" zeroHeight="1" x14ac:dyDescent="0.2"/>
  <cols>
    <col min="1" max="120" width="2.77734375" style="293" customWidth="1"/>
    <col min="121" max="121" width="0" style="292" hidden="1" customWidth="1"/>
    <col min="122" max="16384" width="9" style="292" hidden="1"/>
  </cols>
  <sheetData>
    <row r="1" spans="1:120" ht="13.2"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92"/>
    </row>
    <row r="17" spans="119:120" ht="13.2" x14ac:dyDescent="0.2">
      <c r="DP17" s="292"/>
    </row>
    <row r="18" spans="119:120" ht="13.2" x14ac:dyDescent="0.2"/>
    <row r="19" spans="119:120" ht="13.2" x14ac:dyDescent="0.2"/>
    <row r="20" spans="119:120" ht="13.2" x14ac:dyDescent="0.2">
      <c r="DO20" s="292"/>
      <c r="DP20" s="292"/>
    </row>
    <row r="21" spans="119:120" ht="13.2" x14ac:dyDescent="0.2">
      <c r="DP21" s="292"/>
    </row>
    <row r="22" spans="119:120" ht="13.2" x14ac:dyDescent="0.2"/>
    <row r="23" spans="119:120" ht="13.2" x14ac:dyDescent="0.2">
      <c r="DO23" s="292"/>
      <c r="DP23" s="292"/>
    </row>
    <row r="24" spans="119:120" ht="13.2" x14ac:dyDescent="0.2">
      <c r="DP24" s="292"/>
    </row>
    <row r="25" spans="119:120" ht="13.2" x14ac:dyDescent="0.2">
      <c r="DP25" s="292"/>
    </row>
    <row r="26" spans="119:120" ht="13.2" x14ac:dyDescent="0.2">
      <c r="DO26" s="292"/>
      <c r="DP26" s="292"/>
    </row>
    <row r="27" spans="119:120" ht="13.2" x14ac:dyDescent="0.2"/>
    <row r="28" spans="119:120" ht="13.2" x14ac:dyDescent="0.2">
      <c r="DO28" s="292"/>
      <c r="DP28" s="292"/>
    </row>
    <row r="29" spans="119:120" ht="13.2" x14ac:dyDescent="0.2">
      <c r="DP29" s="292"/>
    </row>
    <row r="30" spans="119:120" ht="13.2" x14ac:dyDescent="0.2"/>
    <row r="31" spans="119:120" ht="13.2" x14ac:dyDescent="0.2">
      <c r="DO31" s="292"/>
      <c r="DP31" s="292"/>
    </row>
    <row r="32" spans="119:120" ht="13.2" x14ac:dyDescent="0.2"/>
    <row r="33" spans="98:120" ht="13.2" x14ac:dyDescent="0.2">
      <c r="DO33" s="292"/>
      <c r="DP33" s="292"/>
    </row>
    <row r="34" spans="98:120" ht="13.2" x14ac:dyDescent="0.2">
      <c r="DM34" s="292"/>
    </row>
    <row r="35" spans="98:120" ht="13.2" x14ac:dyDescent="0.2">
      <c r="CT35" s="292"/>
      <c r="CU35" s="292"/>
      <c r="CV35" s="292"/>
      <c r="CY35" s="292"/>
      <c r="CZ35" s="292"/>
      <c r="DA35" s="292"/>
      <c r="DD35" s="292"/>
      <c r="DE35" s="292"/>
      <c r="DF35" s="292"/>
      <c r="DI35" s="292"/>
      <c r="DJ35" s="292"/>
      <c r="DK35" s="292"/>
      <c r="DM35" s="292"/>
      <c r="DN35" s="292"/>
      <c r="DO35" s="292"/>
      <c r="DP35" s="292"/>
    </row>
    <row r="36" spans="98:120" ht="13.2" x14ac:dyDescent="0.2"/>
    <row r="37" spans="98:120" ht="13.2" x14ac:dyDescent="0.2">
      <c r="CW37" s="292"/>
      <c r="DB37" s="292"/>
      <c r="DG37" s="292"/>
      <c r="DL37" s="292"/>
      <c r="DP37" s="292"/>
    </row>
    <row r="38" spans="98:120" ht="13.2" x14ac:dyDescent="0.2">
      <c r="CT38" s="292"/>
      <c r="CU38" s="292"/>
      <c r="CV38" s="292"/>
      <c r="CW38" s="292"/>
      <c r="CY38" s="292"/>
      <c r="CZ38" s="292"/>
      <c r="DA38" s="292"/>
      <c r="DB38" s="292"/>
      <c r="DD38" s="292"/>
      <c r="DE38" s="292"/>
      <c r="DF38" s="292"/>
      <c r="DG38" s="292"/>
      <c r="DI38" s="292"/>
      <c r="DJ38" s="292"/>
      <c r="DK38" s="292"/>
      <c r="DL38" s="292"/>
      <c r="DN38" s="292"/>
      <c r="DO38" s="292"/>
      <c r="DP38" s="292"/>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92"/>
      <c r="DO49" s="292"/>
      <c r="DP49" s="292"/>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92"/>
      <c r="CS63" s="292"/>
      <c r="CX63" s="292"/>
      <c r="DC63" s="292"/>
      <c r="DH63" s="292"/>
    </row>
    <row r="64" spans="22:120" ht="13.2" x14ac:dyDescent="0.2">
      <c r="V64" s="292"/>
    </row>
    <row r="65" spans="15:120" ht="13.2" x14ac:dyDescent="0.2">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ht="13.2" x14ac:dyDescent="0.2">
      <c r="Q66" s="292"/>
      <c r="S66" s="292"/>
      <c r="U66" s="292"/>
      <c r="DM66" s="292"/>
    </row>
    <row r="67" spans="15:120" ht="13.2" x14ac:dyDescent="0.2">
      <c r="O67" s="292"/>
      <c r="P67" s="292"/>
      <c r="R67" s="292"/>
      <c r="T67" s="292"/>
      <c r="Y67" s="292"/>
      <c r="CT67" s="292"/>
      <c r="CV67" s="292"/>
      <c r="CW67" s="292"/>
      <c r="CY67" s="292"/>
      <c r="DA67" s="292"/>
      <c r="DB67" s="292"/>
      <c r="DD67" s="292"/>
      <c r="DF67" s="292"/>
      <c r="DG67" s="292"/>
      <c r="DI67" s="292"/>
      <c r="DK67" s="292"/>
      <c r="DL67" s="292"/>
      <c r="DN67" s="292"/>
      <c r="DO67" s="292"/>
      <c r="DP67" s="292"/>
    </row>
    <row r="68" spans="15:120" ht="13.2" x14ac:dyDescent="0.2"/>
    <row r="69" spans="15:120" ht="13.2" x14ac:dyDescent="0.2"/>
    <row r="70" spans="15:120" ht="13.2" x14ac:dyDescent="0.2"/>
    <row r="71" spans="15:120" ht="13.2" x14ac:dyDescent="0.2"/>
    <row r="72" spans="15:120" ht="13.2" x14ac:dyDescent="0.2">
      <c r="DP72" s="292"/>
    </row>
    <row r="73" spans="15:120" ht="13.2" x14ac:dyDescent="0.2">
      <c r="DP73" s="292"/>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92"/>
      <c r="CX96" s="292"/>
      <c r="DC96" s="292"/>
      <c r="DH96" s="292"/>
    </row>
    <row r="97" spans="24:120" ht="13.2" x14ac:dyDescent="0.2">
      <c r="CS97" s="292"/>
      <c r="CX97" s="292"/>
      <c r="DC97" s="292"/>
      <c r="DH97" s="292"/>
      <c r="DP97" s="293" t="s">
        <v>503</v>
      </c>
    </row>
    <row r="98" spans="24:120" ht="13.2" hidden="1" x14ac:dyDescent="0.2">
      <c r="CS98" s="292"/>
      <c r="CX98" s="292"/>
      <c r="DC98" s="292"/>
      <c r="DH98" s="292"/>
    </row>
    <row r="99" spans="24:120" ht="13.2" hidden="1" x14ac:dyDescent="0.2">
      <c r="CS99" s="292"/>
      <c r="CX99" s="292"/>
      <c r="DC99" s="292"/>
      <c r="DH99" s="292"/>
    </row>
    <row r="101" spans="24:120" ht="12" hidden="1" customHeight="1" x14ac:dyDescent="0.2">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2">
      <c r="CU102" s="292"/>
      <c r="CZ102" s="292"/>
      <c r="DE102" s="292"/>
      <c r="DJ102" s="292"/>
      <c r="DM102" s="292"/>
    </row>
    <row r="103" spans="24:120" ht="13.2" hidden="1" x14ac:dyDescent="0.2">
      <c r="CT103" s="292"/>
      <c r="CV103" s="292"/>
      <c r="CW103" s="292"/>
      <c r="CY103" s="292"/>
      <c r="DA103" s="292"/>
      <c r="DB103" s="292"/>
      <c r="DD103" s="292"/>
      <c r="DF103" s="292"/>
      <c r="DG103" s="292"/>
      <c r="DI103" s="292"/>
      <c r="DK103" s="292"/>
      <c r="DL103" s="292"/>
      <c r="DM103" s="292"/>
      <c r="DN103" s="292"/>
      <c r="DO103" s="292"/>
      <c r="DP103" s="292"/>
    </row>
    <row r="104" spans="24:120" ht="13.2" hidden="1" x14ac:dyDescent="0.2">
      <c r="CV104" s="292"/>
      <c r="CW104" s="292"/>
      <c r="DA104" s="292"/>
      <c r="DB104" s="292"/>
      <c r="DF104" s="292"/>
      <c r="DG104" s="292"/>
      <c r="DK104" s="292"/>
      <c r="DL104" s="292"/>
      <c r="DN104" s="292"/>
      <c r="DO104" s="292"/>
      <c r="DP104" s="292"/>
    </row>
    <row r="105" spans="24:120" ht="12.75" hidden="1" customHeight="1" x14ac:dyDescent="0.2"/>
  </sheetData>
  <sheetProtection algorithmName="SHA-512" hashValue="dyzRpvxLYGVLzlk0bnIAPq7albp6+/6mP+HB4kUwH8ZkRSfwTMjXwbDEke+i0t6r2ewnkye+1mt+/1Ui50uZUQ==" saltValue="EI8irTsv+MH/2vxrxCwrU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election activeCell="AO42" sqref="AO42:BC42"/>
    </sheetView>
  </sheetViews>
  <sheetFormatPr defaultColWidth="0" defaultRowHeight="13.5" customHeight="1" zeroHeight="1" x14ac:dyDescent="0.2"/>
  <cols>
    <col min="1" max="116" width="2.6640625" style="293" customWidth="1"/>
    <col min="117" max="16384" width="9" style="292" hidden="1"/>
  </cols>
  <sheetData>
    <row r="1" spans="2:116" ht="13.2"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ht="13.2" x14ac:dyDescent="0.2"/>
    <row r="3" spans="2:116" ht="13.2" x14ac:dyDescent="0.2"/>
    <row r="4" spans="2:116" ht="13.2" x14ac:dyDescent="0.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ht="13.2" x14ac:dyDescent="0.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ht="13.2" x14ac:dyDescent="0.2"/>
    <row r="20" spans="9:116" ht="13.2" x14ac:dyDescent="0.2"/>
    <row r="21" spans="9:116" ht="13.2" x14ac:dyDescent="0.2">
      <c r="DL21" s="292"/>
    </row>
    <row r="22" spans="9:116" ht="13.2" x14ac:dyDescent="0.2">
      <c r="DI22" s="292"/>
      <c r="DJ22" s="292"/>
      <c r="DK22" s="292"/>
      <c r="DL22" s="292"/>
    </row>
    <row r="23" spans="9:116" ht="13.2" x14ac:dyDescent="0.2">
      <c r="CY23" s="292"/>
      <c r="CZ23" s="292"/>
      <c r="DA23" s="292"/>
      <c r="DB23" s="292"/>
      <c r="DC23" s="292"/>
      <c r="DD23" s="292"/>
      <c r="DE23" s="292"/>
      <c r="DF23" s="292"/>
      <c r="DG23" s="292"/>
      <c r="DH23" s="292"/>
      <c r="DI23" s="292"/>
      <c r="DJ23" s="292"/>
      <c r="DK23" s="292"/>
      <c r="DL23" s="292"/>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92"/>
      <c r="DA35" s="292"/>
      <c r="DB35" s="292"/>
      <c r="DC35" s="292"/>
      <c r="DD35" s="292"/>
      <c r="DE35" s="292"/>
      <c r="DF35" s="292"/>
      <c r="DG35" s="292"/>
      <c r="DH35" s="292"/>
      <c r="DI35" s="292"/>
      <c r="DJ35" s="292"/>
      <c r="DK35" s="292"/>
      <c r="DL35" s="292"/>
    </row>
    <row r="36" spans="15:116" ht="13.2" x14ac:dyDescent="0.2"/>
    <row r="37" spans="15:116" ht="13.2" x14ac:dyDescent="0.2">
      <c r="DL37" s="292"/>
    </row>
    <row r="38" spans="15:116" ht="13.2" x14ac:dyDescent="0.2">
      <c r="DI38" s="292"/>
      <c r="DJ38" s="292"/>
      <c r="DK38" s="292"/>
      <c r="DL38" s="292"/>
    </row>
    <row r="39" spans="15:116" ht="13.2" x14ac:dyDescent="0.2"/>
    <row r="40" spans="15:116" ht="13.2" x14ac:dyDescent="0.2"/>
    <row r="41" spans="15:116" ht="13.2" x14ac:dyDescent="0.2"/>
    <row r="42" spans="15:116" ht="13.2" x14ac:dyDescent="0.2"/>
    <row r="43" spans="15:116" ht="13.2" x14ac:dyDescent="0.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ht="13.2" x14ac:dyDescent="0.2">
      <c r="DL44" s="292"/>
    </row>
    <row r="45" spans="15:116" ht="13.2" x14ac:dyDescent="0.2"/>
    <row r="46" spans="15:116" ht="13.2" x14ac:dyDescent="0.2">
      <c r="DA46" s="292"/>
      <c r="DB46" s="292"/>
      <c r="DC46" s="292"/>
      <c r="DD46" s="292"/>
      <c r="DE46" s="292"/>
      <c r="DF46" s="292"/>
      <c r="DG46" s="292"/>
      <c r="DH46" s="292"/>
      <c r="DI46" s="292"/>
      <c r="DJ46" s="292"/>
      <c r="DK46" s="292"/>
      <c r="DL46" s="292"/>
    </row>
    <row r="47" spans="15:116" ht="13.2" x14ac:dyDescent="0.2"/>
    <row r="48" spans="15:116" ht="13.2" x14ac:dyDescent="0.2"/>
    <row r="49" spans="104:116" ht="13.2" x14ac:dyDescent="0.2"/>
    <row r="50" spans="104:116" ht="13.2" x14ac:dyDescent="0.2">
      <c r="CZ50" s="292"/>
      <c r="DA50" s="292"/>
      <c r="DB50" s="292"/>
      <c r="DC50" s="292"/>
      <c r="DD50" s="292"/>
      <c r="DE50" s="292"/>
      <c r="DF50" s="292"/>
      <c r="DG50" s="292"/>
      <c r="DH50" s="292"/>
      <c r="DI50" s="292"/>
      <c r="DJ50" s="292"/>
      <c r="DK50" s="292"/>
      <c r="DL50" s="292"/>
    </row>
    <row r="51" spans="104:116" ht="13.2" x14ac:dyDescent="0.2"/>
    <row r="52" spans="104:116" ht="13.2" x14ac:dyDescent="0.2"/>
    <row r="53" spans="104:116" ht="13.2" x14ac:dyDescent="0.2">
      <c r="DL53" s="292"/>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92"/>
      <c r="DD67" s="292"/>
      <c r="DE67" s="292"/>
      <c r="DF67" s="292"/>
      <c r="DG67" s="292"/>
      <c r="DH67" s="292"/>
      <c r="DI67" s="292"/>
      <c r="DJ67" s="292"/>
      <c r="DK67" s="292"/>
      <c r="DL67" s="292"/>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c5kB94lq/jtHFJ23ON75yRZmttZ6tYub3VUX2djY7tnTmqJW8ha8StAnw+cm/dro4DqPmCes0WF2MWsiYc1zg==" saltValue="THW2qXrRwJJJ/RAyDUWHPA=="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election activeCell="AO42" sqref="AO42:BC42"/>
    </sheetView>
  </sheetViews>
  <sheetFormatPr defaultColWidth="0" defaultRowHeight="13.5" customHeight="1" zeroHeight="1" x14ac:dyDescent="0.2"/>
  <cols>
    <col min="1" max="36" width="2.44140625" style="294" customWidth="1"/>
    <col min="37" max="44" width="17" style="294" customWidth="1"/>
    <col min="45" max="45" width="6.109375" style="301" customWidth="1"/>
    <col min="46" max="46" width="3" style="299" customWidth="1"/>
    <col min="47" max="47" width="19.109375" style="294" hidden="1" customWidth="1"/>
    <col min="48" max="52" width="12.6640625" style="294" hidden="1" customWidth="1"/>
    <col min="53" max="16384" width="8.6640625" style="294" hidden="1"/>
  </cols>
  <sheetData>
    <row r="1" spans="1:46" ht="13.2" x14ac:dyDescent="0.2">
      <c r="AS1" s="295"/>
      <c r="AT1" s="295"/>
    </row>
    <row r="2" spans="1:46" ht="13.2" x14ac:dyDescent="0.2">
      <c r="AS2" s="295"/>
      <c r="AT2" s="295"/>
    </row>
    <row r="3" spans="1:46" ht="13.2" x14ac:dyDescent="0.2">
      <c r="AS3" s="295"/>
      <c r="AT3" s="295"/>
    </row>
    <row r="4" spans="1:46" ht="13.2" x14ac:dyDescent="0.2">
      <c r="AS4" s="295"/>
      <c r="AT4" s="295"/>
    </row>
    <row r="5" spans="1:46" ht="16.2" x14ac:dyDescent="0.2">
      <c r="A5" s="296" t="s">
        <v>504</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ht="13.2" x14ac:dyDescent="0.2">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505</v>
      </c>
      <c r="AL6" s="300"/>
      <c r="AM6" s="300"/>
      <c r="AN6" s="300"/>
      <c r="AO6" s="295"/>
      <c r="AP6" s="295"/>
      <c r="AQ6" s="295"/>
      <c r="AR6" s="295"/>
    </row>
    <row r="7" spans="1:46" ht="13.5" customHeight="1" x14ac:dyDescent="0.2">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506</v>
      </c>
      <c r="AP7" s="305"/>
      <c r="AQ7" s="306" t="s">
        <v>507</v>
      </c>
      <c r="AR7" s="307"/>
    </row>
    <row r="8" spans="1:46" ht="13.2" x14ac:dyDescent="0.2">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508</v>
      </c>
      <c r="AQ8" s="312" t="s">
        <v>509</v>
      </c>
      <c r="AR8" s="313" t="s">
        <v>510</v>
      </c>
    </row>
    <row r="9" spans="1:46" ht="13.2" x14ac:dyDescent="0.2">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511</v>
      </c>
      <c r="AL9" s="1228"/>
      <c r="AM9" s="1228"/>
      <c r="AN9" s="1229"/>
      <c r="AO9" s="314">
        <v>8506027</v>
      </c>
      <c r="AP9" s="314">
        <v>78741</v>
      </c>
      <c r="AQ9" s="315">
        <v>69168</v>
      </c>
      <c r="AR9" s="316">
        <v>13.8</v>
      </c>
    </row>
    <row r="10" spans="1:46" ht="13.5" customHeight="1" x14ac:dyDescent="0.2">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512</v>
      </c>
      <c r="AL10" s="1228"/>
      <c r="AM10" s="1228"/>
      <c r="AN10" s="1229"/>
      <c r="AO10" s="317">
        <v>7257</v>
      </c>
      <c r="AP10" s="317">
        <v>67</v>
      </c>
      <c r="AQ10" s="318">
        <v>5930</v>
      </c>
      <c r="AR10" s="319">
        <v>-98.9</v>
      </c>
    </row>
    <row r="11" spans="1:46" ht="13.5" customHeight="1" x14ac:dyDescent="0.2">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513</v>
      </c>
      <c r="AL11" s="1228"/>
      <c r="AM11" s="1228"/>
      <c r="AN11" s="1229"/>
      <c r="AO11" s="317">
        <v>177207</v>
      </c>
      <c r="AP11" s="317">
        <v>1640</v>
      </c>
      <c r="AQ11" s="318">
        <v>1190</v>
      </c>
      <c r="AR11" s="319">
        <v>37.799999999999997</v>
      </c>
    </row>
    <row r="12" spans="1:46" ht="13.5" customHeight="1" x14ac:dyDescent="0.2">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514</v>
      </c>
      <c r="AL12" s="1228"/>
      <c r="AM12" s="1228"/>
      <c r="AN12" s="1229"/>
      <c r="AO12" s="317" t="s">
        <v>515</v>
      </c>
      <c r="AP12" s="317" t="s">
        <v>515</v>
      </c>
      <c r="AQ12" s="318" t="s">
        <v>515</v>
      </c>
      <c r="AR12" s="319" t="s">
        <v>515</v>
      </c>
    </row>
    <row r="13" spans="1:46" ht="13.5" customHeight="1" x14ac:dyDescent="0.2">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516</v>
      </c>
      <c r="AL13" s="1228"/>
      <c r="AM13" s="1228"/>
      <c r="AN13" s="1229"/>
      <c r="AO13" s="317">
        <v>267270</v>
      </c>
      <c r="AP13" s="317">
        <v>2474</v>
      </c>
      <c r="AQ13" s="318">
        <v>2459</v>
      </c>
      <c r="AR13" s="319">
        <v>0.6</v>
      </c>
    </row>
    <row r="14" spans="1:46" ht="13.5" customHeight="1" x14ac:dyDescent="0.2">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517</v>
      </c>
      <c r="AL14" s="1228"/>
      <c r="AM14" s="1228"/>
      <c r="AN14" s="1229"/>
      <c r="AO14" s="317">
        <v>303023</v>
      </c>
      <c r="AP14" s="317">
        <v>2805</v>
      </c>
      <c r="AQ14" s="318">
        <v>2481</v>
      </c>
      <c r="AR14" s="319">
        <v>13.1</v>
      </c>
    </row>
    <row r="15" spans="1:46" ht="13.5" customHeight="1" x14ac:dyDescent="0.2">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518</v>
      </c>
      <c r="AL15" s="1231"/>
      <c r="AM15" s="1231"/>
      <c r="AN15" s="1232"/>
      <c r="AO15" s="317">
        <v>-599961</v>
      </c>
      <c r="AP15" s="317">
        <v>-5554</v>
      </c>
      <c r="AQ15" s="318">
        <v>-4955</v>
      </c>
      <c r="AR15" s="319">
        <v>12.1</v>
      </c>
    </row>
    <row r="16" spans="1:46" ht="13.2" x14ac:dyDescent="0.2">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185</v>
      </c>
      <c r="AL16" s="1231"/>
      <c r="AM16" s="1231"/>
      <c r="AN16" s="1232"/>
      <c r="AO16" s="317">
        <v>8660823</v>
      </c>
      <c r="AP16" s="317">
        <v>80174</v>
      </c>
      <c r="AQ16" s="318">
        <v>76274</v>
      </c>
      <c r="AR16" s="319">
        <v>5.0999999999999996</v>
      </c>
    </row>
    <row r="17" spans="1:46" ht="13.2" x14ac:dyDescent="0.2">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ht="13.2" x14ac:dyDescent="0.2">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ht="13.2" x14ac:dyDescent="0.2">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519</v>
      </c>
      <c r="AL19" s="295"/>
      <c r="AM19" s="295"/>
      <c r="AN19" s="295"/>
      <c r="AO19" s="295"/>
      <c r="AP19" s="295"/>
      <c r="AQ19" s="295"/>
      <c r="AR19" s="295"/>
    </row>
    <row r="20" spans="1:46" ht="13.2" x14ac:dyDescent="0.2">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520</v>
      </c>
      <c r="AP20" s="326" t="s">
        <v>521</v>
      </c>
      <c r="AQ20" s="327" t="s">
        <v>522</v>
      </c>
      <c r="AR20" s="328"/>
    </row>
    <row r="21" spans="1:46" s="334" customFormat="1" ht="13.2" x14ac:dyDescent="0.2">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523</v>
      </c>
      <c r="AL21" s="1234"/>
      <c r="AM21" s="1234"/>
      <c r="AN21" s="1235"/>
      <c r="AO21" s="330">
        <v>8.2200000000000006</v>
      </c>
      <c r="AP21" s="331">
        <v>7.19</v>
      </c>
      <c r="AQ21" s="332">
        <v>1.03</v>
      </c>
      <c r="AR21" s="300"/>
      <c r="AS21" s="333"/>
      <c r="AT21" s="329"/>
    </row>
    <row r="22" spans="1:46" s="334" customFormat="1" ht="13.2" x14ac:dyDescent="0.2">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524</v>
      </c>
      <c r="AL22" s="1234"/>
      <c r="AM22" s="1234"/>
      <c r="AN22" s="1235"/>
      <c r="AO22" s="335">
        <v>94.4</v>
      </c>
      <c r="AP22" s="336">
        <v>97.9</v>
      </c>
      <c r="AQ22" s="337">
        <v>-3.5</v>
      </c>
      <c r="AR22" s="321"/>
      <c r="AS22" s="333"/>
      <c r="AT22" s="329"/>
    </row>
    <row r="23" spans="1:46" s="334" customFormat="1" ht="13.2" x14ac:dyDescent="0.2">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ht="13.2" x14ac:dyDescent="0.2">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ht="13.2" x14ac:dyDescent="0.2">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ht="13.2" x14ac:dyDescent="0.2">
      <c r="A26" s="300" t="s">
        <v>525</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ht="13.2" x14ac:dyDescent="0.2">
      <c r="A27" s="342"/>
      <c r="AO27" s="295"/>
      <c r="AP27" s="295"/>
      <c r="AQ27" s="295"/>
      <c r="AR27" s="295"/>
      <c r="AS27" s="295"/>
      <c r="AT27" s="295"/>
    </row>
    <row r="28" spans="1:46" ht="16.2" x14ac:dyDescent="0.2">
      <c r="A28" s="296" t="s">
        <v>526</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ht="13.2" x14ac:dyDescent="0.2">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527</v>
      </c>
      <c r="AL29" s="300"/>
      <c r="AM29" s="300"/>
      <c r="AN29" s="300"/>
      <c r="AO29" s="295"/>
      <c r="AP29" s="295"/>
      <c r="AQ29" s="295"/>
      <c r="AR29" s="295"/>
      <c r="AS29" s="344"/>
    </row>
    <row r="30" spans="1:46" ht="13.5" customHeight="1" x14ac:dyDescent="0.2">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506</v>
      </c>
      <c r="AP30" s="305"/>
      <c r="AQ30" s="306" t="s">
        <v>507</v>
      </c>
      <c r="AR30" s="307"/>
    </row>
    <row r="31" spans="1:46" ht="13.2" x14ac:dyDescent="0.2">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508</v>
      </c>
      <c r="AQ31" s="312" t="s">
        <v>509</v>
      </c>
      <c r="AR31" s="313" t="s">
        <v>510</v>
      </c>
    </row>
    <row r="32" spans="1:46" ht="27" customHeight="1" x14ac:dyDescent="0.2">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528</v>
      </c>
      <c r="AL32" s="1217"/>
      <c r="AM32" s="1217"/>
      <c r="AN32" s="1218"/>
      <c r="AO32" s="345">
        <v>4417943</v>
      </c>
      <c r="AP32" s="345">
        <v>40897</v>
      </c>
      <c r="AQ32" s="346">
        <v>44431</v>
      </c>
      <c r="AR32" s="347">
        <v>-8</v>
      </c>
    </row>
    <row r="33" spans="1:46" ht="13.5" customHeight="1" x14ac:dyDescent="0.2">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529</v>
      </c>
      <c r="AL33" s="1217"/>
      <c r="AM33" s="1217"/>
      <c r="AN33" s="1218"/>
      <c r="AO33" s="345" t="s">
        <v>515</v>
      </c>
      <c r="AP33" s="345" t="s">
        <v>515</v>
      </c>
      <c r="AQ33" s="346" t="s">
        <v>515</v>
      </c>
      <c r="AR33" s="347" t="s">
        <v>515</v>
      </c>
    </row>
    <row r="34" spans="1:46" ht="27" customHeight="1" x14ac:dyDescent="0.2">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530</v>
      </c>
      <c r="AL34" s="1217"/>
      <c r="AM34" s="1217"/>
      <c r="AN34" s="1218"/>
      <c r="AO34" s="345" t="s">
        <v>515</v>
      </c>
      <c r="AP34" s="345" t="s">
        <v>515</v>
      </c>
      <c r="AQ34" s="346">
        <v>11</v>
      </c>
      <c r="AR34" s="347" t="s">
        <v>515</v>
      </c>
    </row>
    <row r="35" spans="1:46" ht="27" customHeight="1" x14ac:dyDescent="0.2">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531</v>
      </c>
      <c r="AL35" s="1217"/>
      <c r="AM35" s="1217"/>
      <c r="AN35" s="1218"/>
      <c r="AO35" s="345">
        <v>1580103</v>
      </c>
      <c r="AP35" s="345">
        <v>14627</v>
      </c>
      <c r="AQ35" s="346">
        <v>10870</v>
      </c>
      <c r="AR35" s="347">
        <v>34.6</v>
      </c>
    </row>
    <row r="36" spans="1:46" ht="27" customHeight="1" x14ac:dyDescent="0.2">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532</v>
      </c>
      <c r="AL36" s="1217"/>
      <c r="AM36" s="1217"/>
      <c r="AN36" s="1218"/>
      <c r="AO36" s="345" t="s">
        <v>515</v>
      </c>
      <c r="AP36" s="345" t="s">
        <v>515</v>
      </c>
      <c r="AQ36" s="346">
        <v>1108</v>
      </c>
      <c r="AR36" s="347" t="s">
        <v>515</v>
      </c>
    </row>
    <row r="37" spans="1:46" ht="13.5" customHeight="1" x14ac:dyDescent="0.2">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533</v>
      </c>
      <c r="AL37" s="1217"/>
      <c r="AM37" s="1217"/>
      <c r="AN37" s="1218"/>
      <c r="AO37" s="345">
        <v>38243</v>
      </c>
      <c r="AP37" s="345">
        <v>354</v>
      </c>
      <c r="AQ37" s="346">
        <v>456</v>
      </c>
      <c r="AR37" s="347">
        <v>-22.4</v>
      </c>
    </row>
    <row r="38" spans="1:46" ht="27" customHeight="1" x14ac:dyDescent="0.2">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534</v>
      </c>
      <c r="AL38" s="1214"/>
      <c r="AM38" s="1214"/>
      <c r="AN38" s="1215"/>
      <c r="AO38" s="348" t="s">
        <v>515</v>
      </c>
      <c r="AP38" s="348" t="s">
        <v>515</v>
      </c>
      <c r="AQ38" s="349">
        <v>2</v>
      </c>
      <c r="AR38" s="337" t="s">
        <v>515</v>
      </c>
      <c r="AS38" s="344"/>
    </row>
    <row r="39" spans="1:46" ht="13.2" x14ac:dyDescent="0.2">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535</v>
      </c>
      <c r="AL39" s="1214"/>
      <c r="AM39" s="1214"/>
      <c r="AN39" s="1215"/>
      <c r="AO39" s="345">
        <v>-184201</v>
      </c>
      <c r="AP39" s="345">
        <v>-1705</v>
      </c>
      <c r="AQ39" s="346">
        <v>-3984</v>
      </c>
      <c r="AR39" s="347">
        <v>-57.2</v>
      </c>
      <c r="AS39" s="344"/>
    </row>
    <row r="40" spans="1:46" ht="27" customHeight="1" x14ac:dyDescent="0.2">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536</v>
      </c>
      <c r="AL40" s="1217"/>
      <c r="AM40" s="1217"/>
      <c r="AN40" s="1218"/>
      <c r="AO40" s="345">
        <v>-4206095</v>
      </c>
      <c r="AP40" s="345">
        <v>-38936</v>
      </c>
      <c r="AQ40" s="346">
        <v>-37561</v>
      </c>
      <c r="AR40" s="347">
        <v>3.7</v>
      </c>
      <c r="AS40" s="344"/>
    </row>
    <row r="41" spans="1:46" ht="13.2" x14ac:dyDescent="0.2">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297</v>
      </c>
      <c r="AL41" s="1220"/>
      <c r="AM41" s="1220"/>
      <c r="AN41" s="1221"/>
      <c r="AO41" s="345">
        <v>1645993</v>
      </c>
      <c r="AP41" s="345">
        <v>15237</v>
      </c>
      <c r="AQ41" s="346">
        <v>15334</v>
      </c>
      <c r="AR41" s="347">
        <v>-0.6</v>
      </c>
      <c r="AS41" s="344"/>
    </row>
    <row r="42" spans="1:46" ht="13.2" x14ac:dyDescent="0.2">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537</v>
      </c>
      <c r="AL42" s="295"/>
      <c r="AM42" s="295"/>
      <c r="AN42" s="295"/>
      <c r="AO42" s="295"/>
      <c r="AP42" s="295"/>
      <c r="AQ42" s="321"/>
      <c r="AR42" s="321"/>
      <c r="AS42" s="344"/>
    </row>
    <row r="43" spans="1:46" ht="13.2" x14ac:dyDescent="0.2">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ht="13.2" x14ac:dyDescent="0.2">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ht="13.2" x14ac:dyDescent="0.2">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ht="13.2" x14ac:dyDescent="0.2">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2">
      <c r="A47" s="354" t="s">
        <v>538</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ht="13.2" x14ac:dyDescent="0.2">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539</v>
      </c>
      <c r="AL48" s="355"/>
      <c r="AM48" s="355"/>
      <c r="AN48" s="355"/>
      <c r="AO48" s="355"/>
      <c r="AP48" s="355"/>
      <c r="AQ48" s="356"/>
      <c r="AR48" s="355"/>
    </row>
    <row r="49" spans="1:44" ht="13.5" customHeight="1" x14ac:dyDescent="0.2">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506</v>
      </c>
      <c r="AN49" s="1224" t="s">
        <v>540</v>
      </c>
      <c r="AO49" s="1225"/>
      <c r="AP49" s="1225"/>
      <c r="AQ49" s="1225"/>
      <c r="AR49" s="1226"/>
    </row>
    <row r="50" spans="1:44" ht="13.2" x14ac:dyDescent="0.2">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541</v>
      </c>
      <c r="AO50" s="362" t="s">
        <v>542</v>
      </c>
      <c r="AP50" s="363" t="s">
        <v>543</v>
      </c>
      <c r="AQ50" s="364" t="s">
        <v>544</v>
      </c>
      <c r="AR50" s="365" t="s">
        <v>545</v>
      </c>
    </row>
    <row r="51" spans="1:44" ht="13.2" x14ac:dyDescent="0.2">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546</v>
      </c>
      <c r="AL51" s="358"/>
      <c r="AM51" s="366">
        <v>10128113</v>
      </c>
      <c r="AN51" s="367">
        <v>90738</v>
      </c>
      <c r="AO51" s="368">
        <v>34.200000000000003</v>
      </c>
      <c r="AP51" s="369">
        <v>65942</v>
      </c>
      <c r="AQ51" s="370">
        <v>13.6</v>
      </c>
      <c r="AR51" s="371">
        <v>20.6</v>
      </c>
    </row>
    <row r="52" spans="1:44" ht="13.2" x14ac:dyDescent="0.2">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547</v>
      </c>
      <c r="AM52" s="374">
        <v>4644973</v>
      </c>
      <c r="AN52" s="375">
        <v>41615</v>
      </c>
      <c r="AO52" s="376">
        <v>36.1</v>
      </c>
      <c r="AP52" s="377">
        <v>32778</v>
      </c>
      <c r="AQ52" s="378">
        <v>2</v>
      </c>
      <c r="AR52" s="379">
        <v>34.1</v>
      </c>
    </row>
    <row r="53" spans="1:44" ht="13.2" x14ac:dyDescent="0.2">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548</v>
      </c>
      <c r="AL53" s="358"/>
      <c r="AM53" s="366">
        <v>8323359</v>
      </c>
      <c r="AN53" s="367">
        <v>75143</v>
      </c>
      <c r="AO53" s="368">
        <v>-17.2</v>
      </c>
      <c r="AP53" s="369">
        <v>68655</v>
      </c>
      <c r="AQ53" s="370">
        <v>4.0999999999999996</v>
      </c>
      <c r="AR53" s="371">
        <v>-21.3</v>
      </c>
    </row>
    <row r="54" spans="1:44" ht="13.2" x14ac:dyDescent="0.2">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547</v>
      </c>
      <c r="AM54" s="374">
        <v>3917623</v>
      </c>
      <c r="AN54" s="375">
        <v>35368</v>
      </c>
      <c r="AO54" s="376">
        <v>-15</v>
      </c>
      <c r="AP54" s="377">
        <v>32316</v>
      </c>
      <c r="AQ54" s="378">
        <v>-1.4</v>
      </c>
      <c r="AR54" s="379">
        <v>-13.6</v>
      </c>
    </row>
    <row r="55" spans="1:44" ht="13.2" x14ac:dyDescent="0.2">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549</v>
      </c>
      <c r="AL55" s="358"/>
      <c r="AM55" s="366">
        <v>8427185</v>
      </c>
      <c r="AN55" s="367">
        <v>76834</v>
      </c>
      <c r="AO55" s="368">
        <v>2.2999999999999998</v>
      </c>
      <c r="AP55" s="369">
        <v>66863</v>
      </c>
      <c r="AQ55" s="370">
        <v>-2.6</v>
      </c>
      <c r="AR55" s="371">
        <v>4.9000000000000004</v>
      </c>
    </row>
    <row r="56" spans="1:44" ht="13.2" x14ac:dyDescent="0.2">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547</v>
      </c>
      <c r="AM56" s="374">
        <v>3913559</v>
      </c>
      <c r="AN56" s="375">
        <v>35681</v>
      </c>
      <c r="AO56" s="376">
        <v>0.9</v>
      </c>
      <c r="AP56" s="377">
        <v>32770</v>
      </c>
      <c r="AQ56" s="378">
        <v>1.4</v>
      </c>
      <c r="AR56" s="379">
        <v>-0.5</v>
      </c>
    </row>
    <row r="57" spans="1:44" ht="13.2" x14ac:dyDescent="0.2">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550</v>
      </c>
      <c r="AL57" s="358"/>
      <c r="AM57" s="366">
        <v>11204470</v>
      </c>
      <c r="AN57" s="367">
        <v>102830</v>
      </c>
      <c r="AO57" s="368">
        <v>33.799999999999997</v>
      </c>
      <c r="AP57" s="369">
        <v>72051</v>
      </c>
      <c r="AQ57" s="370">
        <v>7.8</v>
      </c>
      <c r="AR57" s="371">
        <v>26</v>
      </c>
    </row>
    <row r="58" spans="1:44" ht="13.2" x14ac:dyDescent="0.2">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547</v>
      </c>
      <c r="AM58" s="374">
        <v>3261651</v>
      </c>
      <c r="AN58" s="375">
        <v>29934</v>
      </c>
      <c r="AO58" s="376">
        <v>-16.100000000000001</v>
      </c>
      <c r="AP58" s="377">
        <v>34140</v>
      </c>
      <c r="AQ58" s="378">
        <v>4.2</v>
      </c>
      <c r="AR58" s="379">
        <v>-20.3</v>
      </c>
    </row>
    <row r="59" spans="1:44" ht="13.2" x14ac:dyDescent="0.2">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551</v>
      </c>
      <c r="AL59" s="358"/>
      <c r="AM59" s="366">
        <v>5486626</v>
      </c>
      <c r="AN59" s="367">
        <v>50790</v>
      </c>
      <c r="AO59" s="368">
        <v>-50.6</v>
      </c>
      <c r="AP59" s="369">
        <v>72756</v>
      </c>
      <c r="AQ59" s="370">
        <v>1</v>
      </c>
      <c r="AR59" s="371">
        <v>-51.6</v>
      </c>
    </row>
    <row r="60" spans="1:44" ht="13.2" x14ac:dyDescent="0.2">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547</v>
      </c>
      <c r="AM60" s="374">
        <v>2279333</v>
      </c>
      <c r="AN60" s="375">
        <v>21100</v>
      </c>
      <c r="AO60" s="376">
        <v>-29.5</v>
      </c>
      <c r="AP60" s="377">
        <v>32117</v>
      </c>
      <c r="AQ60" s="378">
        <v>-5.9</v>
      </c>
      <c r="AR60" s="379">
        <v>-23.6</v>
      </c>
    </row>
    <row r="61" spans="1:44" ht="13.2" x14ac:dyDescent="0.2">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552</v>
      </c>
      <c r="AL61" s="380"/>
      <c r="AM61" s="381">
        <v>8713951</v>
      </c>
      <c r="AN61" s="382">
        <v>79267</v>
      </c>
      <c r="AO61" s="383">
        <v>0.5</v>
      </c>
      <c r="AP61" s="384">
        <v>69253</v>
      </c>
      <c r="AQ61" s="385">
        <v>4.8</v>
      </c>
      <c r="AR61" s="371">
        <v>-4.3</v>
      </c>
    </row>
    <row r="62" spans="1:44" ht="13.2" x14ac:dyDescent="0.2">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547</v>
      </c>
      <c r="AM62" s="374">
        <v>3603428</v>
      </c>
      <c r="AN62" s="375">
        <v>32740</v>
      </c>
      <c r="AO62" s="376">
        <v>-4.7</v>
      </c>
      <c r="AP62" s="377">
        <v>32824</v>
      </c>
      <c r="AQ62" s="378">
        <v>0.1</v>
      </c>
      <c r="AR62" s="379">
        <v>-4.8</v>
      </c>
    </row>
    <row r="63" spans="1:44" ht="13.2" x14ac:dyDescent="0.2">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ht="13.2" x14ac:dyDescent="0.2">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ht="13.2" x14ac:dyDescent="0.2">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ht="13.2" x14ac:dyDescent="0.2">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2">
      <c r="AK67" s="295"/>
      <c r="AL67" s="295"/>
      <c r="AM67" s="295"/>
      <c r="AN67" s="295"/>
      <c r="AO67" s="295"/>
      <c r="AP67" s="295"/>
      <c r="AQ67" s="295"/>
      <c r="AR67" s="295"/>
      <c r="AS67" s="295"/>
      <c r="AT67" s="295"/>
    </row>
    <row r="68" spans="1:46" ht="13.5" hidden="1" customHeight="1" x14ac:dyDescent="0.2">
      <c r="AK68" s="295"/>
      <c r="AL68" s="295"/>
      <c r="AM68" s="295"/>
      <c r="AN68" s="295"/>
      <c r="AO68" s="295"/>
      <c r="AP68" s="295"/>
      <c r="AQ68" s="295"/>
      <c r="AR68" s="295"/>
    </row>
    <row r="69" spans="1:46" ht="13.5" hidden="1" customHeight="1" x14ac:dyDescent="0.2">
      <c r="AK69" s="295"/>
      <c r="AL69" s="295"/>
      <c r="AM69" s="295"/>
      <c r="AN69" s="295"/>
      <c r="AO69" s="295"/>
      <c r="AP69" s="295"/>
      <c r="AQ69" s="295"/>
      <c r="AR69" s="295"/>
    </row>
    <row r="70" spans="1:46" ht="13.2" hidden="1" x14ac:dyDescent="0.2">
      <c r="AK70" s="295"/>
      <c r="AL70" s="295"/>
      <c r="AM70" s="295"/>
      <c r="AN70" s="295"/>
      <c r="AO70" s="295"/>
      <c r="AP70" s="295"/>
      <c r="AQ70" s="295"/>
      <c r="AR70" s="295"/>
    </row>
    <row r="71" spans="1:46" ht="13.2" hidden="1" x14ac:dyDescent="0.2">
      <c r="AK71" s="295"/>
      <c r="AL71" s="295"/>
      <c r="AM71" s="295"/>
      <c r="AN71" s="295"/>
      <c r="AO71" s="295"/>
      <c r="AP71" s="295"/>
      <c r="AQ71" s="295"/>
      <c r="AR71" s="295"/>
    </row>
    <row r="72" spans="1:46" ht="13.2" hidden="1" x14ac:dyDescent="0.2">
      <c r="AK72" s="295"/>
      <c r="AL72" s="295"/>
      <c r="AM72" s="295"/>
      <c r="AN72" s="295"/>
      <c r="AO72" s="295"/>
      <c r="AP72" s="295"/>
      <c r="AQ72" s="295"/>
      <c r="AR72" s="295"/>
    </row>
    <row r="73" spans="1:46" ht="13.2" hidden="1" x14ac:dyDescent="0.2">
      <c r="AK73" s="295"/>
      <c r="AL73" s="295"/>
      <c r="AM73" s="295"/>
      <c r="AN73" s="295"/>
      <c r="AO73" s="295"/>
      <c r="AP73" s="295"/>
      <c r="AQ73" s="295"/>
      <c r="AR73" s="295"/>
    </row>
  </sheetData>
  <sheetProtection algorithmName="SHA-512" hashValue="T3GLR5fTsKkdAESCKnjwT+F9QobO7jTqyVrbaB8DF2D0DPm6GEE/KEh1gQLf9c+yeqg2EmFVIv9O32ArvdYKIA==" saltValue="KE0bLU4HcEYHzUwgT2QAnQ=="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election activeCell="AO42" sqref="AO42:BC42"/>
    </sheetView>
  </sheetViews>
  <sheetFormatPr defaultColWidth="0" defaultRowHeight="13.5" customHeight="1" zeroHeight="1" x14ac:dyDescent="0.2"/>
  <cols>
    <col min="1" max="125" width="2.44140625" style="293" customWidth="1"/>
    <col min="126" max="16384" width="9" style="292" hidden="1"/>
  </cols>
  <sheetData>
    <row r="1" spans="2:125" ht="13.5" customHeight="1"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ht="13.2" x14ac:dyDescent="0.2">
      <c r="B2" s="292"/>
      <c r="DG2" s="292"/>
    </row>
    <row r="3" spans="2:125" ht="13.2" x14ac:dyDescent="0.2">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ht="13.2" x14ac:dyDescent="0.2"/>
    <row r="5" spans="2:125" ht="13.2" x14ac:dyDescent="0.2"/>
    <row r="6" spans="2:125" ht="13.2" x14ac:dyDescent="0.2"/>
    <row r="7" spans="2:125" ht="13.2" x14ac:dyDescent="0.2"/>
    <row r="8" spans="2:125" ht="13.2" x14ac:dyDescent="0.2"/>
    <row r="9" spans="2:125" ht="13.2" x14ac:dyDescent="0.2">
      <c r="DU9" s="292"/>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92"/>
    </row>
    <row r="18" spans="125:125" ht="13.2" x14ac:dyDescent="0.2"/>
    <row r="19" spans="125:125" ht="13.2" x14ac:dyDescent="0.2"/>
    <row r="20" spans="125:125" ht="13.2" x14ac:dyDescent="0.2">
      <c r="DU20" s="292"/>
    </row>
    <row r="21" spans="125:125" ht="13.2" x14ac:dyDescent="0.2">
      <c r="DU21" s="292"/>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92"/>
    </row>
    <row r="29" spans="125:125" ht="13.2" x14ac:dyDescent="0.2"/>
    <row r="30" spans="125:125" ht="13.2" x14ac:dyDescent="0.2"/>
    <row r="31" spans="125:125" ht="13.2" x14ac:dyDescent="0.2"/>
    <row r="32" spans="125:125" ht="13.2" x14ac:dyDescent="0.2"/>
    <row r="33" spans="2:125" ht="13.2" x14ac:dyDescent="0.2">
      <c r="B33" s="292"/>
      <c r="G33" s="292"/>
      <c r="I33" s="292"/>
    </row>
    <row r="34" spans="2:125" ht="13.2" x14ac:dyDescent="0.2">
      <c r="C34" s="292"/>
      <c r="P34" s="292"/>
      <c r="DE34" s="292"/>
      <c r="DH34" s="292"/>
    </row>
    <row r="35" spans="2:125" ht="13.2" x14ac:dyDescent="0.2">
      <c r="D35" s="292"/>
      <c r="E35" s="292"/>
      <c r="DG35" s="292"/>
      <c r="DJ35" s="292"/>
      <c r="DP35" s="292"/>
      <c r="DQ35" s="292"/>
      <c r="DR35" s="292"/>
      <c r="DS35" s="292"/>
      <c r="DT35" s="292"/>
      <c r="DU35" s="292"/>
    </row>
    <row r="36" spans="2:125" ht="13.2" x14ac:dyDescent="0.2">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ht="13.2" x14ac:dyDescent="0.2">
      <c r="DU37" s="292"/>
    </row>
    <row r="38" spans="2:125" ht="13.2" x14ac:dyDescent="0.2">
      <c r="DT38" s="292"/>
      <c r="DU38" s="292"/>
    </row>
    <row r="39" spans="2:125" ht="13.2" x14ac:dyDescent="0.2"/>
    <row r="40" spans="2:125" ht="13.2" x14ac:dyDescent="0.2">
      <c r="DH40" s="292"/>
    </row>
    <row r="41" spans="2:125" ht="13.2" x14ac:dyDescent="0.2">
      <c r="DE41" s="292"/>
    </row>
    <row r="42" spans="2:125" ht="13.2" x14ac:dyDescent="0.2">
      <c r="DG42" s="292"/>
      <c r="DJ42" s="292"/>
    </row>
    <row r="43" spans="2:125" ht="13.2" x14ac:dyDescent="0.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ht="13.2" x14ac:dyDescent="0.2">
      <c r="DU44" s="292"/>
    </row>
    <row r="45" spans="2:125" ht="13.2" x14ac:dyDescent="0.2"/>
    <row r="46" spans="2:125" ht="13.2" x14ac:dyDescent="0.2"/>
    <row r="47" spans="2:125" ht="13.2" x14ac:dyDescent="0.2"/>
    <row r="48" spans="2:125" ht="13.2" x14ac:dyDescent="0.2">
      <c r="DT48" s="292"/>
      <c r="DU48" s="292"/>
    </row>
    <row r="49" spans="120:125" ht="13.2" x14ac:dyDescent="0.2">
      <c r="DU49" s="292"/>
    </row>
    <row r="50" spans="120:125" ht="13.2" x14ac:dyDescent="0.2">
      <c r="DU50" s="292"/>
    </row>
    <row r="51" spans="120:125" ht="13.2" x14ac:dyDescent="0.2">
      <c r="DP51" s="292"/>
      <c r="DQ51" s="292"/>
      <c r="DR51" s="292"/>
      <c r="DS51" s="292"/>
      <c r="DT51" s="292"/>
      <c r="DU51" s="292"/>
    </row>
    <row r="52" spans="120:125" ht="13.2" x14ac:dyDescent="0.2"/>
    <row r="53" spans="120:125" ht="13.2" x14ac:dyDescent="0.2"/>
    <row r="54" spans="120:125" ht="13.2" x14ac:dyDescent="0.2">
      <c r="DU54" s="292"/>
    </row>
    <row r="55" spans="120:125" ht="13.2" x14ac:dyDescent="0.2"/>
    <row r="56" spans="120:125" ht="13.2" x14ac:dyDescent="0.2"/>
    <row r="57" spans="120:125" ht="13.2" x14ac:dyDescent="0.2"/>
    <row r="58" spans="120:125" ht="13.2" x14ac:dyDescent="0.2">
      <c r="DU58" s="292"/>
    </row>
    <row r="59" spans="120:125" ht="13.2" x14ac:dyDescent="0.2"/>
    <row r="60" spans="120:125" ht="13.2" x14ac:dyDescent="0.2"/>
    <row r="61" spans="120:125" ht="13.2" x14ac:dyDescent="0.2"/>
    <row r="62" spans="120:125" ht="13.2" x14ac:dyDescent="0.2"/>
    <row r="63" spans="120:125" ht="13.2" x14ac:dyDescent="0.2">
      <c r="DU63" s="292"/>
    </row>
    <row r="64" spans="120:125" ht="13.2" x14ac:dyDescent="0.2">
      <c r="DT64" s="292"/>
      <c r="DU64" s="292"/>
    </row>
    <row r="65" spans="123:125" ht="13.2" x14ac:dyDescent="0.2"/>
    <row r="66" spans="123:125" ht="13.2" x14ac:dyDescent="0.2"/>
    <row r="67" spans="123:125" ht="13.2" x14ac:dyDescent="0.2"/>
    <row r="68" spans="123:125" ht="13.2" x14ac:dyDescent="0.2"/>
    <row r="69" spans="123:125" ht="13.2" x14ac:dyDescent="0.2">
      <c r="DS69" s="292"/>
      <c r="DT69" s="292"/>
      <c r="DU69" s="292"/>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92"/>
    </row>
    <row r="83" spans="116:125" ht="13.2" x14ac:dyDescent="0.2">
      <c r="DM83" s="292"/>
      <c r="DN83" s="292"/>
      <c r="DO83" s="292"/>
      <c r="DP83" s="292"/>
      <c r="DQ83" s="292"/>
      <c r="DR83" s="292"/>
      <c r="DS83" s="292"/>
      <c r="DT83" s="292"/>
      <c r="DU83" s="292"/>
    </row>
    <row r="84" spans="116:125" ht="13.2" x14ac:dyDescent="0.2"/>
    <row r="85" spans="116:125" ht="13.2" x14ac:dyDescent="0.2"/>
    <row r="86" spans="116:125" ht="13.2" x14ac:dyDescent="0.2"/>
    <row r="87" spans="116:125" ht="13.2" x14ac:dyDescent="0.2"/>
    <row r="88" spans="116:125" ht="13.2" x14ac:dyDescent="0.2">
      <c r="DU88" s="292"/>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92"/>
      <c r="DT94" s="292"/>
      <c r="DU94" s="292"/>
    </row>
    <row r="95" spans="116:125" ht="13.5" customHeight="1" x14ac:dyDescent="0.2">
      <c r="DU95" s="29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2"/>
    </row>
    <row r="102" spans="124:125" ht="13.5" customHeight="1" x14ac:dyDescent="0.2"/>
    <row r="103" spans="124:125" ht="13.5" customHeight="1" x14ac:dyDescent="0.2"/>
    <row r="104" spans="124:125" ht="13.5" customHeight="1" x14ac:dyDescent="0.2">
      <c r="DT104" s="292"/>
      <c r="DU104" s="29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2" t="s">
        <v>554</v>
      </c>
    </row>
    <row r="120" spans="125:125" ht="13.5" hidden="1" customHeight="1" x14ac:dyDescent="0.2"/>
    <row r="121" spans="125:125" ht="13.5" hidden="1" customHeight="1" x14ac:dyDescent="0.2">
      <c r="DU121" s="292"/>
    </row>
  </sheetData>
  <sheetProtection algorithmName="SHA-512" hashValue="qtpI3QayPeIAEdWpUsCsgzTugjMu73EtwAjsiFV+u4oRMbLzoovhy+RnbbwPb06L49BQ3U/owmyQAulqh5ItBg==" saltValue="4Y40tZUlvDLlWFB0RkN5K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election activeCell="AO42" sqref="AO42:BC42"/>
    </sheetView>
  </sheetViews>
  <sheetFormatPr defaultColWidth="0" defaultRowHeight="13.5" customHeight="1" zeroHeight="1" x14ac:dyDescent="0.2"/>
  <cols>
    <col min="1" max="125" width="2.44140625" style="293" customWidth="1"/>
    <col min="126" max="142" width="0" style="292" hidden="1" customWidth="1"/>
    <col min="143" max="16384" width="9" style="292" hidden="1"/>
  </cols>
  <sheetData>
    <row r="1" spans="1:125" ht="13.5" customHeight="1"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ht="13.2" x14ac:dyDescent="0.2">
      <c r="B2" s="292"/>
      <c r="T2" s="292"/>
    </row>
    <row r="3" spans="1:125" ht="13.2" x14ac:dyDescent="0.2">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92"/>
      <c r="G33" s="292"/>
      <c r="I33" s="292"/>
    </row>
    <row r="34" spans="2:125" ht="13.2" x14ac:dyDescent="0.2">
      <c r="C34" s="292"/>
      <c r="P34" s="292"/>
      <c r="R34" s="292"/>
      <c r="U34" s="292"/>
    </row>
    <row r="35" spans="2:125" ht="13.2" x14ac:dyDescent="0.2">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ht="13.2" x14ac:dyDescent="0.2">
      <c r="F36" s="292"/>
      <c r="H36" s="292"/>
      <c r="J36" s="292"/>
      <c r="K36" s="292"/>
      <c r="L36" s="292"/>
      <c r="M36" s="292"/>
      <c r="N36" s="292"/>
      <c r="O36" s="292"/>
      <c r="Q36" s="292"/>
      <c r="S36" s="292"/>
      <c r="V36" s="292"/>
    </row>
    <row r="37" spans="2:125" ht="13.2" x14ac:dyDescent="0.2"/>
    <row r="38" spans="2:125" ht="13.2" x14ac:dyDescent="0.2"/>
    <row r="39" spans="2:125" ht="13.2" x14ac:dyDescent="0.2"/>
    <row r="40" spans="2:125" ht="13.2" x14ac:dyDescent="0.2">
      <c r="U40" s="292"/>
    </row>
    <row r="41" spans="2:125" ht="13.2" x14ac:dyDescent="0.2">
      <c r="R41" s="292"/>
    </row>
    <row r="42" spans="2:125" ht="13.2" x14ac:dyDescent="0.2">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ht="13.2" x14ac:dyDescent="0.2">
      <c r="Q43" s="292"/>
      <c r="S43" s="292"/>
      <c r="V43" s="292"/>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3" t="s">
        <v>555</v>
      </c>
    </row>
  </sheetData>
  <sheetProtection algorithmName="SHA-512" hashValue="RP8XI0o7X32AIIZNyazCNUwSpIei6hVQipA0090vhpjIAO5i6MtWkZedmIIXsMyNzxYywArfJTMkDw4pVwXriA==" saltValue="yi/000m636RqGek0WZVGa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election activeCell="AO42" sqref="AO42:BC42"/>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556</v>
      </c>
      <c r="G46" s="8" t="s">
        <v>557</v>
      </c>
      <c r="H46" s="8" t="s">
        <v>558</v>
      </c>
      <c r="I46" s="8" t="s">
        <v>559</v>
      </c>
      <c r="J46" s="9" t="s">
        <v>560</v>
      </c>
    </row>
    <row r="47" spans="2:10" ht="57.75" customHeight="1" x14ac:dyDescent="0.2">
      <c r="B47" s="10"/>
      <c r="C47" s="1238" t="s">
        <v>3</v>
      </c>
      <c r="D47" s="1238"/>
      <c r="E47" s="1239"/>
      <c r="F47" s="11">
        <v>24.78</v>
      </c>
      <c r="G47" s="12">
        <v>21.76</v>
      </c>
      <c r="H47" s="12">
        <v>18.559999999999999</v>
      </c>
      <c r="I47" s="12">
        <v>18.64</v>
      </c>
      <c r="J47" s="13">
        <v>16.38</v>
      </c>
    </row>
    <row r="48" spans="2:10" ht="57.75" customHeight="1" x14ac:dyDescent="0.2">
      <c r="B48" s="14"/>
      <c r="C48" s="1240" t="s">
        <v>4</v>
      </c>
      <c r="D48" s="1240"/>
      <c r="E48" s="1241"/>
      <c r="F48" s="15">
        <v>7.57</v>
      </c>
      <c r="G48" s="16">
        <v>7.16</v>
      </c>
      <c r="H48" s="16">
        <v>9.08</v>
      </c>
      <c r="I48" s="16">
        <v>8.7899999999999991</v>
      </c>
      <c r="J48" s="17">
        <v>10.99</v>
      </c>
    </row>
    <row r="49" spans="2:10" ht="57.75" customHeight="1" thickBot="1" x14ac:dyDescent="0.25">
      <c r="B49" s="18"/>
      <c r="C49" s="1242" t="s">
        <v>5</v>
      </c>
      <c r="D49" s="1242"/>
      <c r="E49" s="1243"/>
      <c r="F49" s="19">
        <v>1.38</v>
      </c>
      <c r="G49" s="20" t="s">
        <v>561</v>
      </c>
      <c r="H49" s="20" t="s">
        <v>562</v>
      </c>
      <c r="I49" s="20" t="s">
        <v>563</v>
      </c>
      <c r="J49" s="21">
        <v>0.64</v>
      </c>
    </row>
    <row r="50" spans="2:10" ht="13.5" customHeight="1" x14ac:dyDescent="0.2"/>
  </sheetData>
  <sheetProtection algorithmName="SHA-512" hashValue="PoA34GBkcAzMTLl85XlJ5/s6qkMznGmG6Ke6svFbxVmmQhpat0PP4hffYQmjslRoJZYkO6HkNPDPPd5OHZFBCA==" saltValue="TR8z2wEIXS4QBPFZWt7Hl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election activeCell="AO42" sqref="AO42:BC42"/>
    </sheetView>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556</v>
      </c>
      <c r="G33" s="29" t="s">
        <v>557</v>
      </c>
      <c r="H33" s="29" t="s">
        <v>558</v>
      </c>
      <c r="I33" s="29" t="s">
        <v>559</v>
      </c>
      <c r="J33" s="30" t="s">
        <v>560</v>
      </c>
      <c r="K33" s="22"/>
      <c r="L33" s="22"/>
      <c r="M33" s="22"/>
      <c r="N33" s="22"/>
      <c r="O33" s="22"/>
      <c r="P33" s="22"/>
    </row>
    <row r="34" spans="1:16" ht="39" customHeight="1" x14ac:dyDescent="0.2">
      <c r="A34" s="22"/>
      <c r="B34" s="31"/>
      <c r="C34" s="1250" t="s">
        <v>564</v>
      </c>
      <c r="D34" s="1250"/>
      <c r="E34" s="1251"/>
      <c r="F34" s="32">
        <v>7.49</v>
      </c>
      <c r="G34" s="33">
        <v>7.07</v>
      </c>
      <c r="H34" s="33">
        <v>9.0299999999999994</v>
      </c>
      <c r="I34" s="33">
        <v>8.74</v>
      </c>
      <c r="J34" s="34">
        <v>10.94</v>
      </c>
      <c r="K34" s="22"/>
      <c r="L34" s="22"/>
      <c r="M34" s="22"/>
      <c r="N34" s="22"/>
      <c r="O34" s="22"/>
      <c r="P34" s="22"/>
    </row>
    <row r="35" spans="1:16" ht="39" customHeight="1" x14ac:dyDescent="0.2">
      <c r="A35" s="22"/>
      <c r="B35" s="35"/>
      <c r="C35" s="1244" t="s">
        <v>565</v>
      </c>
      <c r="D35" s="1245"/>
      <c r="E35" s="1246"/>
      <c r="F35" s="36">
        <v>5.46</v>
      </c>
      <c r="G35" s="37">
        <v>5.58</v>
      </c>
      <c r="H35" s="37">
        <v>5.74</v>
      </c>
      <c r="I35" s="37">
        <v>5.95</v>
      </c>
      <c r="J35" s="38">
        <v>5.76</v>
      </c>
      <c r="K35" s="22"/>
      <c r="L35" s="22"/>
      <c r="M35" s="22"/>
      <c r="N35" s="22"/>
      <c r="O35" s="22"/>
      <c r="P35" s="22"/>
    </row>
    <row r="36" spans="1:16" ht="39" customHeight="1" x14ac:dyDescent="0.2">
      <c r="A36" s="22"/>
      <c r="B36" s="35"/>
      <c r="C36" s="1244" t="s">
        <v>566</v>
      </c>
      <c r="D36" s="1245"/>
      <c r="E36" s="1246"/>
      <c r="F36" s="36" t="s">
        <v>515</v>
      </c>
      <c r="G36" s="37" t="s">
        <v>515</v>
      </c>
      <c r="H36" s="37" t="s">
        <v>515</v>
      </c>
      <c r="I36" s="37" t="s">
        <v>515</v>
      </c>
      <c r="J36" s="38">
        <v>0.81</v>
      </c>
      <c r="K36" s="22"/>
      <c r="L36" s="22"/>
      <c r="M36" s="22"/>
      <c r="N36" s="22"/>
      <c r="O36" s="22"/>
      <c r="P36" s="22"/>
    </row>
    <row r="37" spans="1:16" ht="39" customHeight="1" x14ac:dyDescent="0.2">
      <c r="A37" s="22"/>
      <c r="B37" s="35"/>
      <c r="C37" s="1244" t="s">
        <v>567</v>
      </c>
      <c r="D37" s="1245"/>
      <c r="E37" s="1246"/>
      <c r="F37" s="36">
        <v>1.08</v>
      </c>
      <c r="G37" s="37">
        <v>0.6</v>
      </c>
      <c r="H37" s="37">
        <v>0.28000000000000003</v>
      </c>
      <c r="I37" s="37">
        <v>0.82</v>
      </c>
      <c r="J37" s="38">
        <v>0.52</v>
      </c>
      <c r="K37" s="22"/>
      <c r="L37" s="22"/>
      <c r="M37" s="22"/>
      <c r="N37" s="22"/>
      <c r="O37" s="22"/>
      <c r="P37" s="22"/>
    </row>
    <row r="38" spans="1:16" ht="39" customHeight="1" x14ac:dyDescent="0.2">
      <c r="A38" s="22"/>
      <c r="B38" s="35"/>
      <c r="C38" s="1244" t="s">
        <v>568</v>
      </c>
      <c r="D38" s="1245"/>
      <c r="E38" s="1246"/>
      <c r="F38" s="36">
        <v>1.29</v>
      </c>
      <c r="G38" s="37">
        <v>2.04</v>
      </c>
      <c r="H38" s="37">
        <v>1.44</v>
      </c>
      <c r="I38" s="37">
        <v>0.59</v>
      </c>
      <c r="J38" s="38">
        <v>0.36</v>
      </c>
      <c r="K38" s="22"/>
      <c r="L38" s="22"/>
      <c r="M38" s="22"/>
      <c r="N38" s="22"/>
      <c r="O38" s="22"/>
      <c r="P38" s="22"/>
    </row>
    <row r="39" spans="1:16" ht="39" customHeight="1" x14ac:dyDescent="0.2">
      <c r="A39" s="22"/>
      <c r="B39" s="35"/>
      <c r="C39" s="1244" t="s">
        <v>569</v>
      </c>
      <c r="D39" s="1245"/>
      <c r="E39" s="1246"/>
      <c r="F39" s="36">
        <v>0.3</v>
      </c>
      <c r="G39" s="37">
        <v>0.3</v>
      </c>
      <c r="H39" s="37">
        <v>0.25</v>
      </c>
      <c r="I39" s="37">
        <v>0.23</v>
      </c>
      <c r="J39" s="38">
        <v>0.21</v>
      </c>
      <c r="K39" s="22"/>
      <c r="L39" s="22"/>
      <c r="M39" s="22"/>
      <c r="N39" s="22"/>
      <c r="O39" s="22"/>
      <c r="P39" s="22"/>
    </row>
    <row r="40" spans="1:16" ht="39" customHeight="1" x14ac:dyDescent="0.2">
      <c r="A40" s="22"/>
      <c r="B40" s="35"/>
      <c r="C40" s="1244" t="s">
        <v>570</v>
      </c>
      <c r="D40" s="1245"/>
      <c r="E40" s="1246"/>
      <c r="F40" s="36">
        <v>0.1</v>
      </c>
      <c r="G40" s="37">
        <v>0.1</v>
      </c>
      <c r="H40" s="37">
        <v>0.1</v>
      </c>
      <c r="I40" s="37">
        <v>0.11</v>
      </c>
      <c r="J40" s="38">
        <v>0.1</v>
      </c>
      <c r="K40" s="22"/>
      <c r="L40" s="22"/>
      <c r="M40" s="22"/>
      <c r="N40" s="22"/>
      <c r="O40" s="22"/>
      <c r="P40" s="22"/>
    </row>
    <row r="41" spans="1:16" ht="39" customHeight="1" x14ac:dyDescent="0.2">
      <c r="A41" s="22"/>
      <c r="B41" s="35"/>
      <c r="C41" s="1244" t="s">
        <v>571</v>
      </c>
      <c r="D41" s="1245"/>
      <c r="E41" s="1246"/>
      <c r="F41" s="36">
        <v>0.05</v>
      </c>
      <c r="G41" s="37">
        <v>0.04</v>
      </c>
      <c r="H41" s="37">
        <v>0.04</v>
      </c>
      <c r="I41" s="37">
        <v>0.04</v>
      </c>
      <c r="J41" s="38">
        <v>0.04</v>
      </c>
      <c r="K41" s="22"/>
      <c r="L41" s="22"/>
      <c r="M41" s="22"/>
      <c r="N41" s="22"/>
      <c r="O41" s="22"/>
      <c r="P41" s="22"/>
    </row>
    <row r="42" spans="1:16" ht="39" customHeight="1" x14ac:dyDescent="0.2">
      <c r="A42" s="22"/>
      <c r="B42" s="39"/>
      <c r="C42" s="1244" t="s">
        <v>572</v>
      </c>
      <c r="D42" s="1245"/>
      <c r="E42" s="1246"/>
      <c r="F42" s="36" t="s">
        <v>515</v>
      </c>
      <c r="G42" s="37" t="s">
        <v>515</v>
      </c>
      <c r="H42" s="37" t="s">
        <v>515</v>
      </c>
      <c r="I42" s="37" t="s">
        <v>515</v>
      </c>
      <c r="J42" s="38" t="s">
        <v>515</v>
      </c>
      <c r="K42" s="22"/>
      <c r="L42" s="22"/>
      <c r="M42" s="22"/>
      <c r="N42" s="22"/>
      <c r="O42" s="22"/>
      <c r="P42" s="22"/>
    </row>
    <row r="43" spans="1:16" ht="39" customHeight="1" thickBot="1" x14ac:dyDescent="0.25">
      <c r="A43" s="22"/>
      <c r="B43" s="40"/>
      <c r="C43" s="1247" t="s">
        <v>573</v>
      </c>
      <c r="D43" s="1248"/>
      <c r="E43" s="1249"/>
      <c r="F43" s="41">
        <v>0.44</v>
      </c>
      <c r="G43" s="42">
        <v>0.4</v>
      </c>
      <c r="H43" s="42">
        <v>0.04</v>
      </c>
      <c r="I43" s="42">
        <v>0.05</v>
      </c>
      <c r="J43" s="43">
        <v>0.04</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J02ECHe0Updm98aF0e/NcTzdUl/SNAJgNNSn2RPfONA5P6sjxV5bUIW67q6sYH8l5NZVLh3IvHrn+4UVkZyYRg==" saltValue="zLxQl8lj6QJttHZmlslNR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election activeCell="AO42" sqref="AO42:BC42"/>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x14ac:dyDescent="0.2">
      <c r="A45" s="48"/>
      <c r="B45" s="1270" t="s">
        <v>11</v>
      </c>
      <c r="C45" s="1271"/>
      <c r="D45" s="58"/>
      <c r="E45" s="1276" t="s">
        <v>12</v>
      </c>
      <c r="F45" s="1276"/>
      <c r="G45" s="1276"/>
      <c r="H45" s="1276"/>
      <c r="I45" s="1276"/>
      <c r="J45" s="1277"/>
      <c r="K45" s="59">
        <v>4013</v>
      </c>
      <c r="L45" s="60">
        <v>4050</v>
      </c>
      <c r="M45" s="60">
        <v>4135</v>
      </c>
      <c r="N45" s="60">
        <v>4126</v>
      </c>
      <c r="O45" s="61">
        <v>4418</v>
      </c>
      <c r="P45" s="48"/>
      <c r="Q45" s="48"/>
      <c r="R45" s="48"/>
      <c r="S45" s="48"/>
      <c r="T45" s="48"/>
      <c r="U45" s="48"/>
    </row>
    <row r="46" spans="1:21" ht="30.75" customHeight="1" x14ac:dyDescent="0.2">
      <c r="A46" s="48"/>
      <c r="B46" s="1272"/>
      <c r="C46" s="1273"/>
      <c r="D46" s="62"/>
      <c r="E46" s="1254" t="s">
        <v>13</v>
      </c>
      <c r="F46" s="1254"/>
      <c r="G46" s="1254"/>
      <c r="H46" s="1254"/>
      <c r="I46" s="1254"/>
      <c r="J46" s="1255"/>
      <c r="K46" s="63" t="s">
        <v>515</v>
      </c>
      <c r="L46" s="64" t="s">
        <v>515</v>
      </c>
      <c r="M46" s="64" t="s">
        <v>515</v>
      </c>
      <c r="N46" s="64" t="s">
        <v>515</v>
      </c>
      <c r="O46" s="65" t="s">
        <v>515</v>
      </c>
      <c r="P46" s="48"/>
      <c r="Q46" s="48"/>
      <c r="R46" s="48"/>
      <c r="S46" s="48"/>
      <c r="T46" s="48"/>
      <c r="U46" s="48"/>
    </row>
    <row r="47" spans="1:21" ht="30.75" customHeight="1" x14ac:dyDescent="0.2">
      <c r="A47" s="48"/>
      <c r="B47" s="1272"/>
      <c r="C47" s="1273"/>
      <c r="D47" s="62"/>
      <c r="E47" s="1254" t="s">
        <v>14</v>
      </c>
      <c r="F47" s="1254"/>
      <c r="G47" s="1254"/>
      <c r="H47" s="1254"/>
      <c r="I47" s="1254"/>
      <c r="J47" s="1255"/>
      <c r="K47" s="63" t="s">
        <v>515</v>
      </c>
      <c r="L47" s="64" t="s">
        <v>515</v>
      </c>
      <c r="M47" s="64" t="s">
        <v>515</v>
      </c>
      <c r="N47" s="64" t="s">
        <v>515</v>
      </c>
      <c r="O47" s="65" t="s">
        <v>515</v>
      </c>
      <c r="P47" s="48"/>
      <c r="Q47" s="48"/>
      <c r="R47" s="48"/>
      <c r="S47" s="48"/>
      <c r="T47" s="48"/>
      <c r="U47" s="48"/>
    </row>
    <row r="48" spans="1:21" ht="30.75" customHeight="1" x14ac:dyDescent="0.2">
      <c r="A48" s="48"/>
      <c r="B48" s="1272"/>
      <c r="C48" s="1273"/>
      <c r="D48" s="62"/>
      <c r="E48" s="1254" t="s">
        <v>15</v>
      </c>
      <c r="F48" s="1254"/>
      <c r="G48" s="1254"/>
      <c r="H48" s="1254"/>
      <c r="I48" s="1254"/>
      <c r="J48" s="1255"/>
      <c r="K48" s="63">
        <v>1455</v>
      </c>
      <c r="L48" s="64">
        <v>1490</v>
      </c>
      <c r="M48" s="64">
        <v>1597</v>
      </c>
      <c r="N48" s="64">
        <v>1465</v>
      </c>
      <c r="O48" s="65">
        <v>1580</v>
      </c>
      <c r="P48" s="48"/>
      <c r="Q48" s="48"/>
      <c r="R48" s="48"/>
      <c r="S48" s="48"/>
      <c r="T48" s="48"/>
      <c r="U48" s="48"/>
    </row>
    <row r="49" spans="1:21" ht="30.75" customHeight="1" x14ac:dyDescent="0.2">
      <c r="A49" s="48"/>
      <c r="B49" s="1272"/>
      <c r="C49" s="1273"/>
      <c r="D49" s="62"/>
      <c r="E49" s="1254" t="s">
        <v>16</v>
      </c>
      <c r="F49" s="1254"/>
      <c r="G49" s="1254"/>
      <c r="H49" s="1254"/>
      <c r="I49" s="1254"/>
      <c r="J49" s="1255"/>
      <c r="K49" s="63" t="s">
        <v>515</v>
      </c>
      <c r="L49" s="64" t="s">
        <v>515</v>
      </c>
      <c r="M49" s="64" t="s">
        <v>515</v>
      </c>
      <c r="N49" s="64" t="s">
        <v>515</v>
      </c>
      <c r="O49" s="65" t="s">
        <v>515</v>
      </c>
      <c r="P49" s="48"/>
      <c r="Q49" s="48"/>
      <c r="R49" s="48"/>
      <c r="S49" s="48"/>
      <c r="T49" s="48"/>
      <c r="U49" s="48"/>
    </row>
    <row r="50" spans="1:21" ht="30.75" customHeight="1" x14ac:dyDescent="0.2">
      <c r="A50" s="48"/>
      <c r="B50" s="1272"/>
      <c r="C50" s="1273"/>
      <c r="D50" s="62"/>
      <c r="E50" s="1254" t="s">
        <v>17</v>
      </c>
      <c r="F50" s="1254"/>
      <c r="G50" s="1254"/>
      <c r="H50" s="1254"/>
      <c r="I50" s="1254"/>
      <c r="J50" s="1255"/>
      <c r="K50" s="63">
        <v>9</v>
      </c>
      <c r="L50" s="64">
        <v>9</v>
      </c>
      <c r="M50" s="64">
        <v>9</v>
      </c>
      <c r="N50" s="64">
        <v>30</v>
      </c>
      <c r="O50" s="65">
        <v>38</v>
      </c>
      <c r="P50" s="48"/>
      <c r="Q50" s="48"/>
      <c r="R50" s="48"/>
      <c r="S50" s="48"/>
      <c r="T50" s="48"/>
      <c r="U50" s="48"/>
    </row>
    <row r="51" spans="1:21" ht="30.75" customHeight="1" x14ac:dyDescent="0.2">
      <c r="A51" s="48"/>
      <c r="B51" s="1274"/>
      <c r="C51" s="1275"/>
      <c r="D51" s="66"/>
      <c r="E51" s="1254" t="s">
        <v>18</v>
      </c>
      <c r="F51" s="1254"/>
      <c r="G51" s="1254"/>
      <c r="H51" s="1254"/>
      <c r="I51" s="1254"/>
      <c r="J51" s="1255"/>
      <c r="K51" s="63" t="s">
        <v>515</v>
      </c>
      <c r="L51" s="64" t="s">
        <v>515</v>
      </c>
      <c r="M51" s="64" t="s">
        <v>515</v>
      </c>
      <c r="N51" s="64" t="s">
        <v>515</v>
      </c>
      <c r="O51" s="65" t="s">
        <v>515</v>
      </c>
      <c r="P51" s="48"/>
      <c r="Q51" s="48"/>
      <c r="R51" s="48"/>
      <c r="S51" s="48"/>
      <c r="T51" s="48"/>
      <c r="U51" s="48"/>
    </row>
    <row r="52" spans="1:21" ht="30.75" customHeight="1" x14ac:dyDescent="0.2">
      <c r="A52" s="48"/>
      <c r="B52" s="1252" t="s">
        <v>19</v>
      </c>
      <c r="C52" s="1253"/>
      <c r="D52" s="66"/>
      <c r="E52" s="1254" t="s">
        <v>20</v>
      </c>
      <c r="F52" s="1254"/>
      <c r="G52" s="1254"/>
      <c r="H52" s="1254"/>
      <c r="I52" s="1254"/>
      <c r="J52" s="1255"/>
      <c r="K52" s="63">
        <v>3800</v>
      </c>
      <c r="L52" s="64">
        <v>4021</v>
      </c>
      <c r="M52" s="64">
        <v>4225</v>
      </c>
      <c r="N52" s="64">
        <v>4211</v>
      </c>
      <c r="O52" s="65">
        <v>4391</v>
      </c>
      <c r="P52" s="48"/>
      <c r="Q52" s="48"/>
      <c r="R52" s="48"/>
      <c r="S52" s="48"/>
      <c r="T52" s="48"/>
      <c r="U52" s="48"/>
    </row>
    <row r="53" spans="1:21" ht="30.75" customHeight="1" thickBot="1" x14ac:dyDescent="0.25">
      <c r="A53" s="48"/>
      <c r="B53" s="1256" t="s">
        <v>21</v>
      </c>
      <c r="C53" s="1257"/>
      <c r="D53" s="67"/>
      <c r="E53" s="1258" t="s">
        <v>22</v>
      </c>
      <c r="F53" s="1258"/>
      <c r="G53" s="1258"/>
      <c r="H53" s="1258"/>
      <c r="I53" s="1258"/>
      <c r="J53" s="1259"/>
      <c r="K53" s="68">
        <v>1677</v>
      </c>
      <c r="L53" s="69">
        <v>1528</v>
      </c>
      <c r="M53" s="69">
        <v>1516</v>
      </c>
      <c r="N53" s="69">
        <v>1410</v>
      </c>
      <c r="O53" s="70">
        <v>1645</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574</v>
      </c>
      <c r="P55" s="48"/>
      <c r="Q55" s="48"/>
      <c r="R55" s="48"/>
      <c r="S55" s="48"/>
      <c r="T55" s="48"/>
      <c r="U55" s="48"/>
    </row>
    <row r="56" spans="1:21" ht="31.5" customHeight="1" thickBot="1" x14ac:dyDescent="0.25">
      <c r="A56" s="48"/>
      <c r="B56" s="76"/>
      <c r="C56" s="77"/>
      <c r="D56" s="77"/>
      <c r="E56" s="78"/>
      <c r="F56" s="78"/>
      <c r="G56" s="78"/>
      <c r="H56" s="78"/>
      <c r="I56" s="78"/>
      <c r="J56" s="79" t="s">
        <v>2</v>
      </c>
      <c r="K56" s="80" t="s">
        <v>575</v>
      </c>
      <c r="L56" s="81" t="s">
        <v>576</v>
      </c>
      <c r="M56" s="81" t="s">
        <v>577</v>
      </c>
      <c r="N56" s="81" t="s">
        <v>578</v>
      </c>
      <c r="O56" s="82" t="s">
        <v>579</v>
      </c>
      <c r="P56" s="48"/>
      <c r="Q56" s="48"/>
      <c r="R56" s="48"/>
      <c r="S56" s="48"/>
      <c r="T56" s="48"/>
      <c r="U56" s="48"/>
    </row>
    <row r="57" spans="1:21" ht="31.5" customHeight="1" x14ac:dyDescent="0.2">
      <c r="B57" s="1260" t="s">
        <v>25</v>
      </c>
      <c r="C57" s="1261"/>
      <c r="D57" s="1264" t="s">
        <v>26</v>
      </c>
      <c r="E57" s="1265"/>
      <c r="F57" s="1265"/>
      <c r="G57" s="1265"/>
      <c r="H57" s="1265"/>
      <c r="I57" s="1265"/>
      <c r="J57" s="1266"/>
      <c r="K57" s="83"/>
      <c r="L57" s="84"/>
      <c r="M57" s="84"/>
      <c r="N57" s="84"/>
      <c r="O57" s="85"/>
    </row>
    <row r="58" spans="1:21" ht="31.5" customHeight="1" thickBot="1" x14ac:dyDescent="0.25">
      <c r="B58" s="1262"/>
      <c r="C58" s="1263"/>
      <c r="D58" s="1267" t="s">
        <v>27</v>
      </c>
      <c r="E58" s="1268"/>
      <c r="F58" s="1268"/>
      <c r="G58" s="1268"/>
      <c r="H58" s="1268"/>
      <c r="I58" s="1268"/>
      <c r="J58" s="1269"/>
      <c r="K58" s="86"/>
      <c r="L58" s="87"/>
      <c r="M58" s="87"/>
      <c r="N58" s="87"/>
      <c r="O58" s="88"/>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d4IC0dpritSXQ02JFXu5Ajgr3SBDMrL32qJnerbXOc/69ms7Q2UhaCui8SWg+d3cwhFlwGe9F6WHxdDFUP2iFQ==" saltValue="gkZ+nNRDyRSNVDtqNttpx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40" zoomScaleSheetLayoutView="100" workbookViewId="0">
      <selection activeCell="A54" sqref="A54:XFD54"/>
    </sheetView>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556</v>
      </c>
      <c r="J40" s="100" t="s">
        <v>557</v>
      </c>
      <c r="K40" s="100" t="s">
        <v>558</v>
      </c>
      <c r="L40" s="100" t="s">
        <v>559</v>
      </c>
      <c r="M40" s="101" t="s">
        <v>560</v>
      </c>
    </row>
    <row r="41" spans="2:13" ht="27.75" customHeight="1" x14ac:dyDescent="0.2">
      <c r="B41" s="1290" t="s">
        <v>30</v>
      </c>
      <c r="C41" s="1291"/>
      <c r="D41" s="102"/>
      <c r="E41" s="1292" t="s">
        <v>31</v>
      </c>
      <c r="F41" s="1292"/>
      <c r="G41" s="1292"/>
      <c r="H41" s="1293"/>
      <c r="I41" s="103">
        <v>50154</v>
      </c>
      <c r="J41" s="104">
        <v>52403</v>
      </c>
      <c r="K41" s="104">
        <v>56500</v>
      </c>
      <c r="L41" s="104">
        <v>61947</v>
      </c>
      <c r="M41" s="105">
        <v>62070</v>
      </c>
    </row>
    <row r="42" spans="2:13" ht="27.75" customHeight="1" x14ac:dyDescent="0.2">
      <c r="B42" s="1280"/>
      <c r="C42" s="1281"/>
      <c r="D42" s="106"/>
      <c r="E42" s="1284" t="s">
        <v>32</v>
      </c>
      <c r="F42" s="1284"/>
      <c r="G42" s="1284"/>
      <c r="H42" s="1285"/>
      <c r="I42" s="107">
        <v>15</v>
      </c>
      <c r="J42" s="108">
        <v>8</v>
      </c>
      <c r="K42" s="108" t="s">
        <v>515</v>
      </c>
      <c r="L42" s="108" t="s">
        <v>515</v>
      </c>
      <c r="M42" s="109">
        <v>1</v>
      </c>
    </row>
    <row r="43" spans="2:13" ht="27.75" customHeight="1" x14ac:dyDescent="0.2">
      <c r="B43" s="1280"/>
      <c r="C43" s="1281"/>
      <c r="D43" s="106"/>
      <c r="E43" s="1284" t="s">
        <v>33</v>
      </c>
      <c r="F43" s="1284"/>
      <c r="G43" s="1284"/>
      <c r="H43" s="1285"/>
      <c r="I43" s="107">
        <v>19153</v>
      </c>
      <c r="J43" s="108">
        <v>18899</v>
      </c>
      <c r="K43" s="108">
        <v>18596</v>
      </c>
      <c r="L43" s="108">
        <v>18326</v>
      </c>
      <c r="M43" s="109">
        <v>18065</v>
      </c>
    </row>
    <row r="44" spans="2:13" ht="27.75" customHeight="1" x14ac:dyDescent="0.2">
      <c r="B44" s="1280"/>
      <c r="C44" s="1281"/>
      <c r="D44" s="106"/>
      <c r="E44" s="1284" t="s">
        <v>34</v>
      </c>
      <c r="F44" s="1284"/>
      <c r="G44" s="1284"/>
      <c r="H44" s="1285"/>
      <c r="I44" s="107" t="s">
        <v>515</v>
      </c>
      <c r="J44" s="108" t="s">
        <v>515</v>
      </c>
      <c r="K44" s="108" t="s">
        <v>515</v>
      </c>
      <c r="L44" s="108" t="s">
        <v>515</v>
      </c>
      <c r="M44" s="109" t="s">
        <v>515</v>
      </c>
    </row>
    <row r="45" spans="2:13" ht="27.75" customHeight="1" x14ac:dyDescent="0.2">
      <c r="B45" s="1280"/>
      <c r="C45" s="1281"/>
      <c r="D45" s="106"/>
      <c r="E45" s="1284" t="s">
        <v>35</v>
      </c>
      <c r="F45" s="1284"/>
      <c r="G45" s="1284"/>
      <c r="H45" s="1285"/>
      <c r="I45" s="107">
        <v>7040</v>
      </c>
      <c r="J45" s="108">
        <v>6725</v>
      </c>
      <c r="K45" s="108">
        <v>6491</v>
      </c>
      <c r="L45" s="108">
        <v>6411</v>
      </c>
      <c r="M45" s="109">
        <v>6774</v>
      </c>
    </row>
    <row r="46" spans="2:13" ht="27.75" customHeight="1" x14ac:dyDescent="0.2">
      <c r="B46" s="1280"/>
      <c r="C46" s="1281"/>
      <c r="D46" s="110"/>
      <c r="E46" s="1284" t="s">
        <v>36</v>
      </c>
      <c r="F46" s="1284"/>
      <c r="G46" s="1284"/>
      <c r="H46" s="1285"/>
      <c r="I46" s="107">
        <v>17</v>
      </c>
      <c r="J46" s="108" t="s">
        <v>515</v>
      </c>
      <c r="K46" s="108">
        <v>21</v>
      </c>
      <c r="L46" s="108">
        <v>21</v>
      </c>
      <c r="M46" s="109">
        <v>21</v>
      </c>
    </row>
    <row r="47" spans="2:13" ht="27.75" customHeight="1" x14ac:dyDescent="0.2">
      <c r="B47" s="1280"/>
      <c r="C47" s="1281"/>
      <c r="D47" s="111"/>
      <c r="E47" s="1294" t="s">
        <v>37</v>
      </c>
      <c r="F47" s="1295"/>
      <c r="G47" s="1295"/>
      <c r="H47" s="1296"/>
      <c r="I47" s="107" t="s">
        <v>515</v>
      </c>
      <c r="J47" s="108" t="s">
        <v>515</v>
      </c>
      <c r="K47" s="108" t="s">
        <v>515</v>
      </c>
      <c r="L47" s="108" t="s">
        <v>515</v>
      </c>
      <c r="M47" s="109" t="s">
        <v>515</v>
      </c>
    </row>
    <row r="48" spans="2:13" ht="27.75" customHeight="1" x14ac:dyDescent="0.2">
      <c r="B48" s="1280"/>
      <c r="C48" s="1281"/>
      <c r="D48" s="106"/>
      <c r="E48" s="1284" t="s">
        <v>38</v>
      </c>
      <c r="F48" s="1284"/>
      <c r="G48" s="1284"/>
      <c r="H48" s="1285"/>
      <c r="I48" s="107" t="s">
        <v>515</v>
      </c>
      <c r="J48" s="108" t="s">
        <v>515</v>
      </c>
      <c r="K48" s="108" t="s">
        <v>515</v>
      </c>
      <c r="L48" s="108" t="s">
        <v>515</v>
      </c>
      <c r="M48" s="109" t="s">
        <v>515</v>
      </c>
    </row>
    <row r="49" spans="2:13" ht="27.75" customHeight="1" x14ac:dyDescent="0.2">
      <c r="B49" s="1282"/>
      <c r="C49" s="1283"/>
      <c r="D49" s="106"/>
      <c r="E49" s="1284" t="s">
        <v>39</v>
      </c>
      <c r="F49" s="1284"/>
      <c r="G49" s="1284"/>
      <c r="H49" s="1285"/>
      <c r="I49" s="107" t="s">
        <v>515</v>
      </c>
      <c r="J49" s="108" t="s">
        <v>515</v>
      </c>
      <c r="K49" s="108" t="s">
        <v>515</v>
      </c>
      <c r="L49" s="108" t="s">
        <v>515</v>
      </c>
      <c r="M49" s="109" t="s">
        <v>515</v>
      </c>
    </row>
    <row r="50" spans="2:13" ht="27.75" customHeight="1" x14ac:dyDescent="0.2">
      <c r="B50" s="1278" t="s">
        <v>40</v>
      </c>
      <c r="C50" s="1279"/>
      <c r="D50" s="112"/>
      <c r="E50" s="1284" t="s">
        <v>41</v>
      </c>
      <c r="F50" s="1284"/>
      <c r="G50" s="1284"/>
      <c r="H50" s="1285"/>
      <c r="I50" s="107">
        <v>10348</v>
      </c>
      <c r="J50" s="108">
        <v>10114</v>
      </c>
      <c r="K50" s="108">
        <v>10036</v>
      </c>
      <c r="L50" s="108">
        <v>10196</v>
      </c>
      <c r="M50" s="109">
        <v>10263</v>
      </c>
    </row>
    <row r="51" spans="2:13" ht="27.75" customHeight="1" x14ac:dyDescent="0.2">
      <c r="B51" s="1280"/>
      <c r="C51" s="1281"/>
      <c r="D51" s="106"/>
      <c r="E51" s="1284" t="s">
        <v>42</v>
      </c>
      <c r="F51" s="1284"/>
      <c r="G51" s="1284"/>
      <c r="H51" s="1285"/>
      <c r="I51" s="107">
        <v>873</v>
      </c>
      <c r="J51" s="108">
        <v>860</v>
      </c>
      <c r="K51" s="108">
        <v>974</v>
      </c>
      <c r="L51" s="108">
        <v>1278</v>
      </c>
      <c r="M51" s="109">
        <v>2359</v>
      </c>
    </row>
    <row r="52" spans="2:13" ht="27.75" customHeight="1" x14ac:dyDescent="0.2">
      <c r="B52" s="1282"/>
      <c r="C52" s="1283"/>
      <c r="D52" s="106"/>
      <c r="E52" s="1284" t="s">
        <v>43</v>
      </c>
      <c r="F52" s="1284"/>
      <c r="G52" s="1284"/>
      <c r="H52" s="1285"/>
      <c r="I52" s="107">
        <v>50272</v>
      </c>
      <c r="J52" s="108">
        <v>51503</v>
      </c>
      <c r="K52" s="108">
        <v>53591</v>
      </c>
      <c r="L52" s="108">
        <v>56156</v>
      </c>
      <c r="M52" s="109">
        <v>55795</v>
      </c>
    </row>
    <row r="53" spans="2:13" ht="27.75" customHeight="1" thickBot="1" x14ac:dyDescent="0.25">
      <c r="B53" s="1286" t="s">
        <v>21</v>
      </c>
      <c r="C53" s="1287"/>
      <c r="D53" s="113"/>
      <c r="E53" s="1288" t="s">
        <v>44</v>
      </c>
      <c r="F53" s="1288"/>
      <c r="G53" s="1288"/>
      <c r="H53" s="1289"/>
      <c r="I53" s="114">
        <v>14885</v>
      </c>
      <c r="J53" s="115">
        <v>15557</v>
      </c>
      <c r="K53" s="115">
        <v>17007</v>
      </c>
      <c r="L53" s="115">
        <v>19076</v>
      </c>
      <c r="M53" s="116">
        <v>18514</v>
      </c>
    </row>
    <row r="54" spans="2:13" ht="27.75" customHeight="1" x14ac:dyDescent="0.2">
      <c r="B54" s="117" t="s">
        <v>45</v>
      </c>
      <c r="C54" s="118"/>
      <c r="D54" s="118"/>
      <c r="E54" s="119"/>
      <c r="F54" s="119"/>
      <c r="G54" s="119"/>
      <c r="H54" s="119"/>
      <c r="I54" s="120"/>
      <c r="J54" s="120"/>
      <c r="K54" s="120"/>
      <c r="L54" s="120"/>
      <c r="M54" s="120"/>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Zuk2gklSe6QmORmPFnc9tGjL1qP3GL237sam41RpJIyt+KAe++j1j6974ccx+ok8iYVrNLMpZRzEybVrhbHzKA==" saltValue="HWvqeQGsDjpdxPQQNiWB1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39370078740157483" header="0" footer="0"/>
  <pageSetup paperSize="9" scale="58"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AO42" sqref="AO42:BC42"/>
    </sheetView>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21" t="s">
        <v>46</v>
      </c>
    </row>
    <row r="54" spans="2:8" ht="29.25" customHeight="1" thickBot="1" x14ac:dyDescent="0.3">
      <c r="B54" s="122" t="s">
        <v>1</v>
      </c>
      <c r="C54" s="123"/>
      <c r="D54" s="123"/>
      <c r="E54" s="124" t="s">
        <v>2</v>
      </c>
      <c r="F54" s="125" t="s">
        <v>558</v>
      </c>
      <c r="G54" s="125" t="s">
        <v>559</v>
      </c>
      <c r="H54" s="126" t="s">
        <v>560</v>
      </c>
    </row>
    <row r="55" spans="2:8" ht="52.5" customHeight="1" x14ac:dyDescent="0.2">
      <c r="B55" s="127"/>
      <c r="C55" s="1305" t="s">
        <v>47</v>
      </c>
      <c r="D55" s="1305"/>
      <c r="E55" s="1306"/>
      <c r="F55" s="128">
        <v>5060</v>
      </c>
      <c r="G55" s="128">
        <v>5053</v>
      </c>
      <c r="H55" s="129">
        <v>4556</v>
      </c>
    </row>
    <row r="56" spans="2:8" ht="52.5" customHeight="1" x14ac:dyDescent="0.2">
      <c r="B56" s="130"/>
      <c r="C56" s="1307" t="s">
        <v>48</v>
      </c>
      <c r="D56" s="1307"/>
      <c r="E56" s="1308"/>
      <c r="F56" s="131">
        <v>1831</v>
      </c>
      <c r="G56" s="131">
        <v>1834</v>
      </c>
      <c r="H56" s="132">
        <v>2102</v>
      </c>
    </row>
    <row r="57" spans="2:8" ht="53.25" customHeight="1" x14ac:dyDescent="0.2">
      <c r="B57" s="130"/>
      <c r="C57" s="1309" t="s">
        <v>49</v>
      </c>
      <c r="D57" s="1309"/>
      <c r="E57" s="1310"/>
      <c r="F57" s="133">
        <v>3354</v>
      </c>
      <c r="G57" s="133">
        <v>4429</v>
      </c>
      <c r="H57" s="134">
        <v>4544</v>
      </c>
    </row>
    <row r="58" spans="2:8" ht="45.75" customHeight="1" x14ac:dyDescent="0.2">
      <c r="B58" s="135"/>
      <c r="C58" s="1297" t="s">
        <v>592</v>
      </c>
      <c r="D58" s="1298"/>
      <c r="E58" s="1299"/>
      <c r="F58" s="136">
        <v>2342</v>
      </c>
      <c r="G58" s="136">
        <v>3510</v>
      </c>
      <c r="H58" s="137">
        <v>3513</v>
      </c>
    </row>
    <row r="59" spans="2:8" ht="45.75" customHeight="1" x14ac:dyDescent="0.2">
      <c r="B59" s="135"/>
      <c r="C59" s="1297" t="s">
        <v>593</v>
      </c>
      <c r="D59" s="1298"/>
      <c r="E59" s="1299"/>
      <c r="F59" s="136">
        <v>423</v>
      </c>
      <c r="G59" s="136">
        <v>404</v>
      </c>
      <c r="H59" s="137">
        <v>387</v>
      </c>
    </row>
    <row r="60" spans="2:8" ht="45.75" customHeight="1" x14ac:dyDescent="0.2">
      <c r="B60" s="135"/>
      <c r="C60" s="1297" t="s">
        <v>594</v>
      </c>
      <c r="D60" s="1298"/>
      <c r="E60" s="1299"/>
      <c r="F60" s="136">
        <v>243</v>
      </c>
      <c r="G60" s="136">
        <v>211</v>
      </c>
      <c r="H60" s="137">
        <v>179</v>
      </c>
    </row>
    <row r="61" spans="2:8" ht="45.75" customHeight="1" x14ac:dyDescent="0.2">
      <c r="B61" s="135"/>
      <c r="C61" s="1297" t="s">
        <v>595</v>
      </c>
      <c r="D61" s="1298"/>
      <c r="E61" s="1299"/>
      <c r="F61" s="136">
        <v>138</v>
      </c>
      <c r="G61" s="136">
        <v>135</v>
      </c>
      <c r="H61" s="137">
        <v>131</v>
      </c>
    </row>
    <row r="62" spans="2:8" ht="45.75" customHeight="1" thickBot="1" x14ac:dyDescent="0.25">
      <c r="B62" s="138"/>
      <c r="C62" s="1300" t="s">
        <v>596</v>
      </c>
      <c r="D62" s="1301"/>
      <c r="E62" s="1302"/>
      <c r="F62" s="139">
        <v>68</v>
      </c>
      <c r="G62" s="139">
        <v>68</v>
      </c>
      <c r="H62" s="140">
        <v>68</v>
      </c>
    </row>
    <row r="63" spans="2:8" ht="52.5" customHeight="1" thickBot="1" x14ac:dyDescent="0.25">
      <c r="B63" s="141"/>
      <c r="C63" s="1303" t="s">
        <v>50</v>
      </c>
      <c r="D63" s="1303"/>
      <c r="E63" s="1304"/>
      <c r="F63" s="142">
        <v>10245</v>
      </c>
      <c r="G63" s="142">
        <v>11316</v>
      </c>
      <c r="H63" s="143">
        <v>11202</v>
      </c>
    </row>
    <row r="64" spans="2:8" ht="15" customHeight="1" x14ac:dyDescent="0.2"/>
  </sheetData>
  <sheetProtection algorithmName="SHA-512" hashValue="dA1IQfiufLgJQuh8ZBc4HRcfeIsLhbZyiCzoKC9o5yDVtn2E77mAhc4iTe24MVR6g9T6wAhnIbb9PC51kxJEVQ==" saltValue="fWhegcwte8UVjQECHZqJ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70" zoomScaleNormal="70" zoomScaleSheetLayoutView="55" workbookViewId="0">
      <selection activeCell="AO42" sqref="AO42:BC42"/>
    </sheetView>
  </sheetViews>
  <sheetFormatPr defaultColWidth="0" defaultRowHeight="13.5" customHeight="1" zeroHeight="1" x14ac:dyDescent="0.2"/>
  <cols>
    <col min="1" max="1" width="6.33203125" style="390" customWidth="1"/>
    <col min="2" max="107" width="2.44140625" style="390" customWidth="1"/>
    <col min="108" max="108" width="6.109375" style="398" customWidth="1"/>
    <col min="109" max="109" width="5.88671875" style="397" customWidth="1"/>
    <col min="110" max="110" width="19.109375" style="390" hidden="1"/>
    <col min="111" max="115" width="12.6640625" style="390" hidden="1"/>
    <col min="116" max="349" width="8.6640625" style="390" hidden="1"/>
    <col min="350" max="355" width="14.88671875" style="390" hidden="1"/>
    <col min="356" max="357" width="15.88671875" style="390" hidden="1"/>
    <col min="358" max="363" width="16.109375" style="390" hidden="1"/>
    <col min="364" max="364" width="6.109375" style="390" hidden="1"/>
    <col min="365" max="365" width="3" style="390" hidden="1"/>
    <col min="366" max="605" width="8.6640625" style="390" hidden="1"/>
    <col min="606" max="611" width="14.88671875" style="390" hidden="1"/>
    <col min="612" max="613" width="15.88671875" style="390" hidden="1"/>
    <col min="614" max="619" width="16.109375" style="390" hidden="1"/>
    <col min="620" max="620" width="6.109375" style="390" hidden="1"/>
    <col min="621" max="621" width="3" style="390" hidden="1"/>
    <col min="622" max="861" width="8.6640625" style="390" hidden="1"/>
    <col min="862" max="867" width="14.88671875" style="390" hidden="1"/>
    <col min="868" max="869" width="15.88671875" style="390" hidden="1"/>
    <col min="870" max="875" width="16.109375" style="390" hidden="1"/>
    <col min="876" max="876" width="6.109375" style="390" hidden="1"/>
    <col min="877" max="877" width="3" style="390" hidden="1"/>
    <col min="878" max="1117" width="8.6640625" style="390" hidden="1"/>
    <col min="1118" max="1123" width="14.88671875" style="390" hidden="1"/>
    <col min="1124" max="1125" width="15.88671875" style="390" hidden="1"/>
    <col min="1126" max="1131" width="16.109375" style="390" hidden="1"/>
    <col min="1132" max="1132" width="6.109375" style="390" hidden="1"/>
    <col min="1133" max="1133" width="3" style="390" hidden="1"/>
    <col min="1134" max="1373" width="8.6640625" style="390" hidden="1"/>
    <col min="1374" max="1379" width="14.88671875" style="390" hidden="1"/>
    <col min="1380" max="1381" width="15.88671875" style="390" hidden="1"/>
    <col min="1382" max="1387" width="16.109375" style="390" hidden="1"/>
    <col min="1388" max="1388" width="6.109375" style="390" hidden="1"/>
    <col min="1389" max="1389" width="3" style="390" hidden="1"/>
    <col min="1390" max="1629" width="8.6640625" style="390" hidden="1"/>
    <col min="1630" max="1635" width="14.88671875" style="390" hidden="1"/>
    <col min="1636" max="1637" width="15.88671875" style="390" hidden="1"/>
    <col min="1638" max="1643" width="16.109375" style="390" hidden="1"/>
    <col min="1644" max="1644" width="6.109375" style="390" hidden="1"/>
    <col min="1645" max="1645" width="3" style="390" hidden="1"/>
    <col min="1646" max="1885" width="8.6640625" style="390" hidden="1"/>
    <col min="1886" max="1891" width="14.88671875" style="390" hidden="1"/>
    <col min="1892" max="1893" width="15.88671875" style="390" hidden="1"/>
    <col min="1894" max="1899" width="16.109375" style="390" hidden="1"/>
    <col min="1900" max="1900" width="6.109375" style="390" hidden="1"/>
    <col min="1901" max="1901" width="3" style="390" hidden="1"/>
    <col min="1902" max="2141" width="8.6640625" style="390" hidden="1"/>
    <col min="2142" max="2147" width="14.88671875" style="390" hidden="1"/>
    <col min="2148" max="2149" width="15.88671875" style="390" hidden="1"/>
    <col min="2150" max="2155" width="16.109375" style="390" hidden="1"/>
    <col min="2156" max="2156" width="6.109375" style="390" hidden="1"/>
    <col min="2157" max="2157" width="3" style="390" hidden="1"/>
    <col min="2158" max="2397" width="8.6640625" style="390" hidden="1"/>
    <col min="2398" max="2403" width="14.88671875" style="390" hidden="1"/>
    <col min="2404" max="2405" width="15.88671875" style="390" hidden="1"/>
    <col min="2406" max="2411" width="16.109375" style="390" hidden="1"/>
    <col min="2412" max="2412" width="6.109375" style="390" hidden="1"/>
    <col min="2413" max="2413" width="3" style="390" hidden="1"/>
    <col min="2414" max="2653" width="8.6640625" style="390" hidden="1"/>
    <col min="2654" max="2659" width="14.88671875" style="390" hidden="1"/>
    <col min="2660" max="2661" width="15.88671875" style="390" hidden="1"/>
    <col min="2662" max="2667" width="16.109375" style="390" hidden="1"/>
    <col min="2668" max="2668" width="6.109375" style="390" hidden="1"/>
    <col min="2669" max="2669" width="3" style="390" hidden="1"/>
    <col min="2670" max="2909" width="8.6640625" style="390" hidden="1"/>
    <col min="2910" max="2915" width="14.88671875" style="390" hidden="1"/>
    <col min="2916" max="2917" width="15.88671875" style="390" hidden="1"/>
    <col min="2918" max="2923" width="16.109375" style="390" hidden="1"/>
    <col min="2924" max="2924" width="6.109375" style="390" hidden="1"/>
    <col min="2925" max="2925" width="3" style="390" hidden="1"/>
    <col min="2926" max="3165" width="8.6640625" style="390" hidden="1"/>
    <col min="3166" max="3171" width="14.88671875" style="390" hidden="1"/>
    <col min="3172" max="3173" width="15.88671875" style="390" hidden="1"/>
    <col min="3174" max="3179" width="16.109375" style="390" hidden="1"/>
    <col min="3180" max="3180" width="6.109375" style="390" hidden="1"/>
    <col min="3181" max="3181" width="3" style="390" hidden="1"/>
    <col min="3182" max="3421" width="8.6640625" style="390" hidden="1"/>
    <col min="3422" max="3427" width="14.88671875" style="390" hidden="1"/>
    <col min="3428" max="3429" width="15.88671875" style="390" hidden="1"/>
    <col min="3430" max="3435" width="16.109375" style="390" hidden="1"/>
    <col min="3436" max="3436" width="6.109375" style="390" hidden="1"/>
    <col min="3437" max="3437" width="3" style="390" hidden="1"/>
    <col min="3438" max="3677" width="8.6640625" style="390" hidden="1"/>
    <col min="3678" max="3683" width="14.88671875" style="390" hidden="1"/>
    <col min="3684" max="3685" width="15.88671875" style="390" hidden="1"/>
    <col min="3686" max="3691" width="16.109375" style="390" hidden="1"/>
    <col min="3692" max="3692" width="6.109375" style="390" hidden="1"/>
    <col min="3693" max="3693" width="3" style="390" hidden="1"/>
    <col min="3694" max="3933" width="8.6640625" style="390" hidden="1"/>
    <col min="3934" max="3939" width="14.88671875" style="390" hidden="1"/>
    <col min="3940" max="3941" width="15.88671875" style="390" hidden="1"/>
    <col min="3942" max="3947" width="16.109375" style="390" hidden="1"/>
    <col min="3948" max="3948" width="6.109375" style="390" hidden="1"/>
    <col min="3949" max="3949" width="3" style="390" hidden="1"/>
    <col min="3950" max="4189" width="8.6640625" style="390" hidden="1"/>
    <col min="4190" max="4195" width="14.88671875" style="390" hidden="1"/>
    <col min="4196" max="4197" width="15.88671875" style="390" hidden="1"/>
    <col min="4198" max="4203" width="16.109375" style="390" hidden="1"/>
    <col min="4204" max="4204" width="6.109375" style="390" hidden="1"/>
    <col min="4205" max="4205" width="3" style="390" hidden="1"/>
    <col min="4206" max="4445" width="8.6640625" style="390" hidden="1"/>
    <col min="4446" max="4451" width="14.88671875" style="390" hidden="1"/>
    <col min="4452" max="4453" width="15.88671875" style="390" hidden="1"/>
    <col min="4454" max="4459" width="16.109375" style="390" hidden="1"/>
    <col min="4460" max="4460" width="6.109375" style="390" hidden="1"/>
    <col min="4461" max="4461" width="3" style="390" hidden="1"/>
    <col min="4462" max="4701" width="8.6640625" style="390" hidden="1"/>
    <col min="4702" max="4707" width="14.88671875" style="390" hidden="1"/>
    <col min="4708" max="4709" width="15.88671875" style="390" hidden="1"/>
    <col min="4710" max="4715" width="16.109375" style="390" hidden="1"/>
    <col min="4716" max="4716" width="6.109375" style="390" hidden="1"/>
    <col min="4717" max="4717" width="3" style="390" hidden="1"/>
    <col min="4718" max="4957" width="8.6640625" style="390" hidden="1"/>
    <col min="4958" max="4963" width="14.88671875" style="390" hidden="1"/>
    <col min="4964" max="4965" width="15.88671875" style="390" hidden="1"/>
    <col min="4966" max="4971" width="16.109375" style="390" hidden="1"/>
    <col min="4972" max="4972" width="6.109375" style="390" hidden="1"/>
    <col min="4973" max="4973" width="3" style="390" hidden="1"/>
    <col min="4974" max="5213" width="8.6640625" style="390" hidden="1"/>
    <col min="5214" max="5219" width="14.88671875" style="390" hidden="1"/>
    <col min="5220" max="5221" width="15.88671875" style="390" hidden="1"/>
    <col min="5222" max="5227" width="16.109375" style="390" hidden="1"/>
    <col min="5228" max="5228" width="6.109375" style="390" hidden="1"/>
    <col min="5229" max="5229" width="3" style="390" hidden="1"/>
    <col min="5230" max="5469" width="8.6640625" style="390" hidden="1"/>
    <col min="5470" max="5475" width="14.88671875" style="390" hidden="1"/>
    <col min="5476" max="5477" width="15.88671875" style="390" hidden="1"/>
    <col min="5478" max="5483" width="16.109375" style="390" hidden="1"/>
    <col min="5484" max="5484" width="6.109375" style="390" hidden="1"/>
    <col min="5485" max="5485" width="3" style="390" hidden="1"/>
    <col min="5486" max="5725" width="8.6640625" style="390" hidden="1"/>
    <col min="5726" max="5731" width="14.88671875" style="390" hidden="1"/>
    <col min="5732" max="5733" width="15.88671875" style="390" hidden="1"/>
    <col min="5734" max="5739" width="16.109375" style="390" hidden="1"/>
    <col min="5740" max="5740" width="6.109375" style="390" hidden="1"/>
    <col min="5741" max="5741" width="3" style="390" hidden="1"/>
    <col min="5742" max="5981" width="8.6640625" style="390" hidden="1"/>
    <col min="5982" max="5987" width="14.88671875" style="390" hidden="1"/>
    <col min="5988" max="5989" width="15.88671875" style="390" hidden="1"/>
    <col min="5990" max="5995" width="16.109375" style="390" hidden="1"/>
    <col min="5996" max="5996" width="6.109375" style="390" hidden="1"/>
    <col min="5997" max="5997" width="3" style="390" hidden="1"/>
    <col min="5998" max="6237" width="8.6640625" style="390" hidden="1"/>
    <col min="6238" max="6243" width="14.88671875" style="390" hidden="1"/>
    <col min="6244" max="6245" width="15.88671875" style="390" hidden="1"/>
    <col min="6246" max="6251" width="16.109375" style="390" hidden="1"/>
    <col min="6252" max="6252" width="6.109375" style="390" hidden="1"/>
    <col min="6253" max="6253" width="3" style="390" hidden="1"/>
    <col min="6254" max="6493" width="8.6640625" style="390" hidden="1"/>
    <col min="6494" max="6499" width="14.88671875" style="390" hidden="1"/>
    <col min="6500" max="6501" width="15.88671875" style="390" hidden="1"/>
    <col min="6502" max="6507" width="16.109375" style="390" hidden="1"/>
    <col min="6508" max="6508" width="6.109375" style="390" hidden="1"/>
    <col min="6509" max="6509" width="3" style="390" hidden="1"/>
    <col min="6510" max="6749" width="8.6640625" style="390" hidden="1"/>
    <col min="6750" max="6755" width="14.88671875" style="390" hidden="1"/>
    <col min="6756" max="6757" width="15.88671875" style="390" hidden="1"/>
    <col min="6758" max="6763" width="16.109375" style="390" hidden="1"/>
    <col min="6764" max="6764" width="6.109375" style="390" hidden="1"/>
    <col min="6765" max="6765" width="3" style="390" hidden="1"/>
    <col min="6766" max="7005" width="8.6640625" style="390" hidden="1"/>
    <col min="7006" max="7011" width="14.88671875" style="390" hidden="1"/>
    <col min="7012" max="7013" width="15.88671875" style="390" hidden="1"/>
    <col min="7014" max="7019" width="16.109375" style="390" hidden="1"/>
    <col min="7020" max="7020" width="6.109375" style="390" hidden="1"/>
    <col min="7021" max="7021" width="3" style="390" hidden="1"/>
    <col min="7022" max="7261" width="8.6640625" style="390" hidden="1"/>
    <col min="7262" max="7267" width="14.88671875" style="390" hidden="1"/>
    <col min="7268" max="7269" width="15.88671875" style="390" hidden="1"/>
    <col min="7270" max="7275" width="16.109375" style="390" hidden="1"/>
    <col min="7276" max="7276" width="6.109375" style="390" hidden="1"/>
    <col min="7277" max="7277" width="3" style="390" hidden="1"/>
    <col min="7278" max="7517" width="8.6640625" style="390" hidden="1"/>
    <col min="7518" max="7523" width="14.88671875" style="390" hidden="1"/>
    <col min="7524" max="7525" width="15.88671875" style="390" hidden="1"/>
    <col min="7526" max="7531" width="16.109375" style="390" hidden="1"/>
    <col min="7532" max="7532" width="6.109375" style="390" hidden="1"/>
    <col min="7533" max="7533" width="3" style="390" hidden="1"/>
    <col min="7534" max="7773" width="8.6640625" style="390" hidden="1"/>
    <col min="7774" max="7779" width="14.88671875" style="390" hidden="1"/>
    <col min="7780" max="7781" width="15.88671875" style="390" hidden="1"/>
    <col min="7782" max="7787" width="16.109375" style="390" hidden="1"/>
    <col min="7788" max="7788" width="6.109375" style="390" hidden="1"/>
    <col min="7789" max="7789" width="3" style="390" hidden="1"/>
    <col min="7790" max="8029" width="8.6640625" style="390" hidden="1"/>
    <col min="8030" max="8035" width="14.88671875" style="390" hidden="1"/>
    <col min="8036" max="8037" width="15.88671875" style="390" hidden="1"/>
    <col min="8038" max="8043" width="16.109375" style="390" hidden="1"/>
    <col min="8044" max="8044" width="6.109375" style="390" hidden="1"/>
    <col min="8045" max="8045" width="3" style="390" hidden="1"/>
    <col min="8046" max="8285" width="8.6640625" style="390" hidden="1"/>
    <col min="8286" max="8291" width="14.88671875" style="390" hidden="1"/>
    <col min="8292" max="8293" width="15.88671875" style="390" hidden="1"/>
    <col min="8294" max="8299" width="16.109375" style="390" hidden="1"/>
    <col min="8300" max="8300" width="6.109375" style="390" hidden="1"/>
    <col min="8301" max="8301" width="3" style="390" hidden="1"/>
    <col min="8302" max="8541" width="8.6640625" style="390" hidden="1"/>
    <col min="8542" max="8547" width="14.88671875" style="390" hidden="1"/>
    <col min="8548" max="8549" width="15.88671875" style="390" hidden="1"/>
    <col min="8550" max="8555" width="16.109375" style="390" hidden="1"/>
    <col min="8556" max="8556" width="6.109375" style="390" hidden="1"/>
    <col min="8557" max="8557" width="3" style="390" hidden="1"/>
    <col min="8558" max="8797" width="8.6640625" style="390" hidden="1"/>
    <col min="8798" max="8803" width="14.88671875" style="390" hidden="1"/>
    <col min="8804" max="8805" width="15.88671875" style="390" hidden="1"/>
    <col min="8806" max="8811" width="16.109375" style="390" hidden="1"/>
    <col min="8812" max="8812" width="6.109375" style="390" hidden="1"/>
    <col min="8813" max="8813" width="3" style="390" hidden="1"/>
    <col min="8814" max="9053" width="8.6640625" style="390" hidden="1"/>
    <col min="9054" max="9059" width="14.88671875" style="390" hidden="1"/>
    <col min="9060" max="9061" width="15.88671875" style="390" hidden="1"/>
    <col min="9062" max="9067" width="16.109375" style="390" hidden="1"/>
    <col min="9068" max="9068" width="6.109375" style="390" hidden="1"/>
    <col min="9069" max="9069" width="3" style="390" hidden="1"/>
    <col min="9070" max="9309" width="8.6640625" style="390" hidden="1"/>
    <col min="9310" max="9315" width="14.88671875" style="390" hidden="1"/>
    <col min="9316" max="9317" width="15.88671875" style="390" hidden="1"/>
    <col min="9318" max="9323" width="16.109375" style="390" hidden="1"/>
    <col min="9324" max="9324" width="6.109375" style="390" hidden="1"/>
    <col min="9325" max="9325" width="3" style="390" hidden="1"/>
    <col min="9326" max="9565" width="8.6640625" style="390" hidden="1"/>
    <col min="9566" max="9571" width="14.88671875" style="390" hidden="1"/>
    <col min="9572" max="9573" width="15.88671875" style="390" hidden="1"/>
    <col min="9574" max="9579" width="16.109375" style="390" hidden="1"/>
    <col min="9580" max="9580" width="6.109375" style="390" hidden="1"/>
    <col min="9581" max="9581" width="3" style="390" hidden="1"/>
    <col min="9582" max="9821" width="8.6640625" style="390" hidden="1"/>
    <col min="9822" max="9827" width="14.88671875" style="390" hidden="1"/>
    <col min="9828" max="9829" width="15.88671875" style="390" hidden="1"/>
    <col min="9830" max="9835" width="16.109375" style="390" hidden="1"/>
    <col min="9836" max="9836" width="6.109375" style="390" hidden="1"/>
    <col min="9837" max="9837" width="3" style="390" hidden="1"/>
    <col min="9838" max="10077" width="8.6640625" style="390" hidden="1"/>
    <col min="10078" max="10083" width="14.88671875" style="390" hidden="1"/>
    <col min="10084" max="10085" width="15.88671875" style="390" hidden="1"/>
    <col min="10086" max="10091" width="16.109375" style="390" hidden="1"/>
    <col min="10092" max="10092" width="6.109375" style="390" hidden="1"/>
    <col min="10093" max="10093" width="3" style="390" hidden="1"/>
    <col min="10094" max="10333" width="8.6640625" style="390" hidden="1"/>
    <col min="10334" max="10339" width="14.88671875" style="390" hidden="1"/>
    <col min="10340" max="10341" width="15.88671875" style="390" hidden="1"/>
    <col min="10342" max="10347" width="16.109375" style="390" hidden="1"/>
    <col min="10348" max="10348" width="6.109375" style="390" hidden="1"/>
    <col min="10349" max="10349" width="3" style="390" hidden="1"/>
    <col min="10350" max="10589" width="8.6640625" style="390" hidden="1"/>
    <col min="10590" max="10595" width="14.88671875" style="390" hidden="1"/>
    <col min="10596" max="10597" width="15.88671875" style="390" hidden="1"/>
    <col min="10598" max="10603" width="16.109375" style="390" hidden="1"/>
    <col min="10604" max="10604" width="6.109375" style="390" hidden="1"/>
    <col min="10605" max="10605" width="3" style="390" hidden="1"/>
    <col min="10606" max="10845" width="8.6640625" style="390" hidden="1"/>
    <col min="10846" max="10851" width="14.88671875" style="390" hidden="1"/>
    <col min="10852" max="10853" width="15.88671875" style="390" hidden="1"/>
    <col min="10854" max="10859" width="16.109375" style="390" hidden="1"/>
    <col min="10860" max="10860" width="6.109375" style="390" hidden="1"/>
    <col min="10861" max="10861" width="3" style="390" hidden="1"/>
    <col min="10862" max="11101" width="8.6640625" style="390" hidden="1"/>
    <col min="11102" max="11107" width="14.88671875" style="390" hidden="1"/>
    <col min="11108" max="11109" width="15.88671875" style="390" hidden="1"/>
    <col min="11110" max="11115" width="16.109375" style="390" hidden="1"/>
    <col min="11116" max="11116" width="6.109375" style="390" hidden="1"/>
    <col min="11117" max="11117" width="3" style="390" hidden="1"/>
    <col min="11118" max="11357" width="8.6640625" style="390" hidden="1"/>
    <col min="11358" max="11363" width="14.88671875" style="390" hidden="1"/>
    <col min="11364" max="11365" width="15.88671875" style="390" hidden="1"/>
    <col min="11366" max="11371" width="16.109375" style="390" hidden="1"/>
    <col min="11372" max="11372" width="6.109375" style="390" hidden="1"/>
    <col min="11373" max="11373" width="3" style="390" hidden="1"/>
    <col min="11374" max="11613" width="8.6640625" style="390" hidden="1"/>
    <col min="11614" max="11619" width="14.88671875" style="390" hidden="1"/>
    <col min="11620" max="11621" width="15.88671875" style="390" hidden="1"/>
    <col min="11622" max="11627" width="16.109375" style="390" hidden="1"/>
    <col min="11628" max="11628" width="6.109375" style="390" hidden="1"/>
    <col min="11629" max="11629" width="3" style="390" hidden="1"/>
    <col min="11630" max="11869" width="8.6640625" style="390" hidden="1"/>
    <col min="11870" max="11875" width="14.88671875" style="390" hidden="1"/>
    <col min="11876" max="11877" width="15.88671875" style="390" hidden="1"/>
    <col min="11878" max="11883" width="16.109375" style="390" hidden="1"/>
    <col min="11884" max="11884" width="6.109375" style="390" hidden="1"/>
    <col min="11885" max="11885" width="3" style="390" hidden="1"/>
    <col min="11886" max="12125" width="8.6640625" style="390" hidden="1"/>
    <col min="12126" max="12131" width="14.88671875" style="390" hidden="1"/>
    <col min="12132" max="12133" width="15.88671875" style="390" hidden="1"/>
    <col min="12134" max="12139" width="16.109375" style="390" hidden="1"/>
    <col min="12140" max="12140" width="6.109375" style="390" hidden="1"/>
    <col min="12141" max="12141" width="3" style="390" hidden="1"/>
    <col min="12142" max="12381" width="8.6640625" style="390" hidden="1"/>
    <col min="12382" max="12387" width="14.88671875" style="390" hidden="1"/>
    <col min="12388" max="12389" width="15.88671875" style="390" hidden="1"/>
    <col min="12390" max="12395" width="16.109375" style="390" hidden="1"/>
    <col min="12396" max="12396" width="6.109375" style="390" hidden="1"/>
    <col min="12397" max="12397" width="3" style="390" hidden="1"/>
    <col min="12398" max="12637" width="8.6640625" style="390" hidden="1"/>
    <col min="12638" max="12643" width="14.88671875" style="390" hidden="1"/>
    <col min="12644" max="12645" width="15.88671875" style="390" hidden="1"/>
    <col min="12646" max="12651" width="16.109375" style="390" hidden="1"/>
    <col min="12652" max="12652" width="6.109375" style="390" hidden="1"/>
    <col min="12653" max="12653" width="3" style="390" hidden="1"/>
    <col min="12654" max="12893" width="8.6640625" style="390" hidden="1"/>
    <col min="12894" max="12899" width="14.88671875" style="390" hidden="1"/>
    <col min="12900" max="12901" width="15.88671875" style="390" hidden="1"/>
    <col min="12902" max="12907" width="16.109375" style="390" hidden="1"/>
    <col min="12908" max="12908" width="6.109375" style="390" hidden="1"/>
    <col min="12909" max="12909" width="3" style="390" hidden="1"/>
    <col min="12910" max="13149" width="8.6640625" style="390" hidden="1"/>
    <col min="13150" max="13155" width="14.88671875" style="390" hidden="1"/>
    <col min="13156" max="13157" width="15.88671875" style="390" hidden="1"/>
    <col min="13158" max="13163" width="16.109375" style="390" hidden="1"/>
    <col min="13164" max="13164" width="6.109375" style="390" hidden="1"/>
    <col min="13165" max="13165" width="3" style="390" hidden="1"/>
    <col min="13166" max="13405" width="8.6640625" style="390" hidden="1"/>
    <col min="13406" max="13411" width="14.88671875" style="390" hidden="1"/>
    <col min="13412" max="13413" width="15.88671875" style="390" hidden="1"/>
    <col min="13414" max="13419" width="16.109375" style="390" hidden="1"/>
    <col min="13420" max="13420" width="6.109375" style="390" hidden="1"/>
    <col min="13421" max="13421" width="3" style="390" hidden="1"/>
    <col min="13422" max="13661" width="8.6640625" style="390" hidden="1"/>
    <col min="13662" max="13667" width="14.88671875" style="390" hidden="1"/>
    <col min="13668" max="13669" width="15.88671875" style="390" hidden="1"/>
    <col min="13670" max="13675" width="16.109375" style="390" hidden="1"/>
    <col min="13676" max="13676" width="6.109375" style="390" hidden="1"/>
    <col min="13677" max="13677" width="3" style="390" hidden="1"/>
    <col min="13678" max="13917" width="8.6640625" style="390" hidden="1"/>
    <col min="13918" max="13923" width="14.88671875" style="390" hidden="1"/>
    <col min="13924" max="13925" width="15.88671875" style="390" hidden="1"/>
    <col min="13926" max="13931" width="16.109375" style="390" hidden="1"/>
    <col min="13932" max="13932" width="6.109375" style="390" hidden="1"/>
    <col min="13933" max="13933" width="3" style="390" hidden="1"/>
    <col min="13934" max="14173" width="8.6640625" style="390" hidden="1"/>
    <col min="14174" max="14179" width="14.88671875" style="390" hidden="1"/>
    <col min="14180" max="14181" width="15.88671875" style="390" hidden="1"/>
    <col min="14182" max="14187" width="16.109375" style="390" hidden="1"/>
    <col min="14188" max="14188" width="6.109375" style="390" hidden="1"/>
    <col min="14189" max="14189" width="3" style="390" hidden="1"/>
    <col min="14190" max="14429" width="8.6640625" style="390" hidden="1"/>
    <col min="14430" max="14435" width="14.88671875" style="390" hidden="1"/>
    <col min="14436" max="14437" width="15.88671875" style="390" hidden="1"/>
    <col min="14438" max="14443" width="16.109375" style="390" hidden="1"/>
    <col min="14444" max="14444" width="6.109375" style="390" hidden="1"/>
    <col min="14445" max="14445" width="3" style="390" hidden="1"/>
    <col min="14446" max="14685" width="8.6640625" style="390" hidden="1"/>
    <col min="14686" max="14691" width="14.88671875" style="390" hidden="1"/>
    <col min="14692" max="14693" width="15.88671875" style="390" hidden="1"/>
    <col min="14694" max="14699" width="16.109375" style="390" hidden="1"/>
    <col min="14700" max="14700" width="6.109375" style="390" hidden="1"/>
    <col min="14701" max="14701" width="3" style="390" hidden="1"/>
    <col min="14702" max="14941" width="8.6640625" style="390" hidden="1"/>
    <col min="14942" max="14947" width="14.88671875" style="390" hidden="1"/>
    <col min="14948" max="14949" width="15.88671875" style="390" hidden="1"/>
    <col min="14950" max="14955" width="16.109375" style="390" hidden="1"/>
    <col min="14956" max="14956" width="6.109375" style="390" hidden="1"/>
    <col min="14957" max="14957" width="3" style="390" hidden="1"/>
    <col min="14958" max="15197" width="8.6640625" style="390" hidden="1"/>
    <col min="15198" max="15203" width="14.88671875" style="390" hidden="1"/>
    <col min="15204" max="15205" width="15.88671875" style="390" hidden="1"/>
    <col min="15206" max="15211" width="16.109375" style="390" hidden="1"/>
    <col min="15212" max="15212" width="6.109375" style="390" hidden="1"/>
    <col min="15213" max="15213" width="3" style="390" hidden="1"/>
    <col min="15214" max="15453" width="8.6640625" style="390" hidden="1"/>
    <col min="15454" max="15459" width="14.88671875" style="390" hidden="1"/>
    <col min="15460" max="15461" width="15.88671875" style="390" hidden="1"/>
    <col min="15462" max="15467" width="16.109375" style="390" hidden="1"/>
    <col min="15468" max="15468" width="6.109375" style="390" hidden="1"/>
    <col min="15469" max="15469" width="3" style="390" hidden="1"/>
    <col min="15470" max="15709" width="8.6640625" style="390" hidden="1"/>
    <col min="15710" max="15715" width="14.88671875" style="390" hidden="1"/>
    <col min="15716" max="15717" width="15.88671875" style="390" hidden="1"/>
    <col min="15718" max="15723" width="16.109375" style="390" hidden="1"/>
    <col min="15724" max="15724" width="6.109375" style="390" hidden="1"/>
    <col min="15725" max="15725" width="3" style="390" hidden="1"/>
    <col min="15726" max="15965" width="8.6640625" style="390" hidden="1"/>
    <col min="15966" max="15971" width="14.88671875" style="390" hidden="1"/>
    <col min="15972" max="15973" width="15.88671875" style="390" hidden="1"/>
    <col min="15974" max="15979" width="16.109375" style="390" hidden="1"/>
    <col min="15980" max="15980" width="6.109375" style="390" hidden="1"/>
    <col min="15981" max="15981" width="3" style="390" hidden="1"/>
    <col min="15982" max="16221" width="8.6640625" style="390" hidden="1"/>
    <col min="16222" max="16227" width="14.88671875" style="390" hidden="1"/>
    <col min="16228" max="16229" width="15.88671875" style="390" hidden="1"/>
    <col min="16230" max="16235" width="16.109375" style="390" hidden="1"/>
    <col min="16236" max="16236" width="6.109375" style="390" hidden="1"/>
    <col min="16237" max="16237" width="3" style="390" hidden="1"/>
    <col min="16238" max="16384" width="8.6640625" style="390" hidden="1"/>
  </cols>
  <sheetData>
    <row r="1" spans="1:143" ht="42.75" customHeight="1" x14ac:dyDescent="0.2">
      <c r="A1" s="388"/>
      <c r="B1" s="389"/>
      <c r="DD1" s="390"/>
      <c r="DE1" s="390"/>
    </row>
    <row r="2" spans="1:143" ht="25.5" customHeight="1" x14ac:dyDescent="0.2">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2">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ht="13.2" x14ac:dyDescent="0.2">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ht="13.2" x14ac:dyDescent="0.2">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ht="13.2" x14ac:dyDescent="0.2">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ht="13.2" x14ac:dyDescent="0.2">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ht="13.2" x14ac:dyDescent="0.2">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ht="13.2" x14ac:dyDescent="0.2">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ht="13.2" x14ac:dyDescent="0.2">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597</v>
      </c>
    </row>
    <row r="11" spans="1:143" s="292" customFormat="1" ht="13.2" x14ac:dyDescent="0.2">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ht="13.2" x14ac:dyDescent="0.2">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597</v>
      </c>
    </row>
    <row r="13" spans="1:143" s="292" customFormat="1" ht="13.2" x14ac:dyDescent="0.2">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ht="13.2" x14ac:dyDescent="0.2">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ht="13.2" x14ac:dyDescent="0.2">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ht="13.2" x14ac:dyDescent="0.2">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ht="13.2" x14ac:dyDescent="0.2">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ht="13.2" x14ac:dyDescent="0.2">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ht="13.2" x14ac:dyDescent="0.2">
      <c r="DD19" s="390"/>
      <c r="DE19" s="390"/>
    </row>
    <row r="20" spans="1:351" ht="13.2" x14ac:dyDescent="0.2">
      <c r="DD20" s="390"/>
      <c r="DE20" s="390"/>
    </row>
    <row r="21" spans="1:351" ht="16.2" x14ac:dyDescent="0.2">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6.2" x14ac:dyDescent="0.2">
      <c r="B22" s="397"/>
      <c r="MM22" s="396"/>
    </row>
    <row r="23" spans="1:351" ht="13.2" x14ac:dyDescent="0.2">
      <c r="B23" s="397"/>
    </row>
    <row r="24" spans="1:351" ht="13.2" x14ac:dyDescent="0.2">
      <c r="B24" s="397"/>
    </row>
    <row r="25" spans="1:351" ht="13.2" x14ac:dyDescent="0.2">
      <c r="B25" s="397"/>
    </row>
    <row r="26" spans="1:351" ht="13.2" x14ac:dyDescent="0.2">
      <c r="B26" s="397"/>
    </row>
    <row r="27" spans="1:351" ht="13.2" x14ac:dyDescent="0.2">
      <c r="B27" s="397"/>
    </row>
    <row r="28" spans="1:351" ht="13.2" x14ac:dyDescent="0.2">
      <c r="B28" s="397"/>
    </row>
    <row r="29" spans="1:351" ht="13.2" x14ac:dyDescent="0.2">
      <c r="B29" s="397"/>
    </row>
    <row r="30" spans="1:351" ht="13.2" x14ac:dyDescent="0.2">
      <c r="B30" s="397"/>
    </row>
    <row r="31" spans="1:351" ht="13.2" x14ac:dyDescent="0.2">
      <c r="B31" s="397"/>
    </row>
    <row r="32" spans="1:351" ht="13.2" x14ac:dyDescent="0.2">
      <c r="B32" s="397"/>
    </row>
    <row r="33" spans="2:109" ht="13.2" x14ac:dyDescent="0.2">
      <c r="B33" s="397"/>
    </row>
    <row r="34" spans="2:109" ht="13.2" x14ac:dyDescent="0.2">
      <c r="B34" s="397"/>
    </row>
    <row r="35" spans="2:109" ht="13.2" x14ac:dyDescent="0.2">
      <c r="B35" s="397"/>
    </row>
    <row r="36" spans="2:109" ht="13.2" x14ac:dyDescent="0.2">
      <c r="B36" s="397"/>
    </row>
    <row r="37" spans="2:109" ht="13.2" x14ac:dyDescent="0.2">
      <c r="B37" s="397"/>
    </row>
    <row r="38" spans="2:109" ht="13.2" x14ac:dyDescent="0.2">
      <c r="B38" s="397"/>
    </row>
    <row r="39" spans="2:109" ht="13.2" x14ac:dyDescent="0.2">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ht="13.2" x14ac:dyDescent="0.2">
      <c r="B40" s="402"/>
      <c r="DD40" s="402"/>
      <c r="DE40" s="390"/>
    </row>
    <row r="41" spans="2:109" ht="16.2" x14ac:dyDescent="0.2">
      <c r="B41" s="403" t="s">
        <v>598</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ht="13.2" x14ac:dyDescent="0.2">
      <c r="B42" s="397"/>
      <c r="G42" s="404"/>
      <c r="I42" s="405"/>
      <c r="J42" s="405"/>
      <c r="K42" s="405"/>
      <c r="AM42" s="404"/>
      <c r="AN42" s="404" t="s">
        <v>599</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2">
      <c r="B43" s="397"/>
      <c r="AN43" s="1323" t="s">
        <v>600</v>
      </c>
      <c r="AO43" s="1324"/>
      <c r="AP43" s="1324"/>
      <c r="AQ43" s="1324"/>
      <c r="AR43" s="1324"/>
      <c r="AS43" s="1324"/>
      <c r="AT43" s="1324"/>
      <c r="AU43" s="1324"/>
      <c r="AV43" s="1324"/>
      <c r="AW43" s="1324"/>
      <c r="AX43" s="1324"/>
      <c r="AY43" s="1324"/>
      <c r="AZ43" s="1324"/>
      <c r="BA43" s="1324"/>
      <c r="BB43" s="1324"/>
      <c r="BC43" s="1324"/>
      <c r="BD43" s="1324"/>
      <c r="BE43" s="1324"/>
      <c r="BF43" s="1324"/>
      <c r="BG43" s="1324"/>
      <c r="BH43" s="1324"/>
      <c r="BI43" s="1324"/>
      <c r="BJ43" s="1324"/>
      <c r="BK43" s="1324"/>
      <c r="BL43" s="1324"/>
      <c r="BM43" s="1324"/>
      <c r="BN43" s="1324"/>
      <c r="BO43" s="1324"/>
      <c r="BP43" s="1324"/>
      <c r="BQ43" s="1324"/>
      <c r="BR43" s="1324"/>
      <c r="BS43" s="1324"/>
      <c r="BT43" s="1324"/>
      <c r="BU43" s="1324"/>
      <c r="BV43" s="1324"/>
      <c r="BW43" s="1324"/>
      <c r="BX43" s="1324"/>
      <c r="BY43" s="1324"/>
      <c r="BZ43" s="1324"/>
      <c r="CA43" s="1324"/>
      <c r="CB43" s="1324"/>
      <c r="CC43" s="1324"/>
      <c r="CD43" s="1324"/>
      <c r="CE43" s="1324"/>
      <c r="CF43" s="1324"/>
      <c r="CG43" s="1324"/>
      <c r="CH43" s="1324"/>
      <c r="CI43" s="1324"/>
      <c r="CJ43" s="1324"/>
      <c r="CK43" s="1324"/>
      <c r="CL43" s="1324"/>
      <c r="CM43" s="1324"/>
      <c r="CN43" s="1324"/>
      <c r="CO43" s="1324"/>
      <c r="CP43" s="1324"/>
      <c r="CQ43" s="1324"/>
      <c r="CR43" s="1324"/>
      <c r="CS43" s="1324"/>
      <c r="CT43" s="1324"/>
      <c r="CU43" s="1324"/>
      <c r="CV43" s="1324"/>
      <c r="CW43" s="1324"/>
      <c r="CX43" s="1324"/>
      <c r="CY43" s="1324"/>
      <c r="CZ43" s="1324"/>
      <c r="DA43" s="1324"/>
      <c r="DB43" s="1324"/>
      <c r="DC43" s="1325"/>
    </row>
    <row r="44" spans="2:109" ht="13.2" x14ac:dyDescent="0.2">
      <c r="B44" s="397"/>
      <c r="AN44" s="1326"/>
      <c r="AO44" s="1327"/>
      <c r="AP44" s="1327"/>
      <c r="AQ44" s="1327"/>
      <c r="AR44" s="1327"/>
      <c r="AS44" s="1327"/>
      <c r="AT44" s="1327"/>
      <c r="AU44" s="1327"/>
      <c r="AV44" s="1327"/>
      <c r="AW44" s="1327"/>
      <c r="AX44" s="1327"/>
      <c r="AY44" s="1327"/>
      <c r="AZ44" s="1327"/>
      <c r="BA44" s="1327"/>
      <c r="BB44" s="1327"/>
      <c r="BC44" s="1327"/>
      <c r="BD44" s="1327"/>
      <c r="BE44" s="1327"/>
      <c r="BF44" s="1327"/>
      <c r="BG44" s="1327"/>
      <c r="BH44" s="1327"/>
      <c r="BI44" s="1327"/>
      <c r="BJ44" s="1327"/>
      <c r="BK44" s="1327"/>
      <c r="BL44" s="1327"/>
      <c r="BM44" s="1327"/>
      <c r="BN44" s="1327"/>
      <c r="BO44" s="1327"/>
      <c r="BP44" s="1327"/>
      <c r="BQ44" s="1327"/>
      <c r="BR44" s="1327"/>
      <c r="BS44" s="1327"/>
      <c r="BT44" s="1327"/>
      <c r="BU44" s="1327"/>
      <c r="BV44" s="1327"/>
      <c r="BW44" s="1327"/>
      <c r="BX44" s="1327"/>
      <c r="BY44" s="1327"/>
      <c r="BZ44" s="1327"/>
      <c r="CA44" s="1327"/>
      <c r="CB44" s="1327"/>
      <c r="CC44" s="1327"/>
      <c r="CD44" s="1327"/>
      <c r="CE44" s="1327"/>
      <c r="CF44" s="1327"/>
      <c r="CG44" s="1327"/>
      <c r="CH44" s="1327"/>
      <c r="CI44" s="1327"/>
      <c r="CJ44" s="1327"/>
      <c r="CK44" s="1327"/>
      <c r="CL44" s="1327"/>
      <c r="CM44" s="1327"/>
      <c r="CN44" s="1327"/>
      <c r="CO44" s="1327"/>
      <c r="CP44" s="1327"/>
      <c r="CQ44" s="1327"/>
      <c r="CR44" s="1327"/>
      <c r="CS44" s="1327"/>
      <c r="CT44" s="1327"/>
      <c r="CU44" s="1327"/>
      <c r="CV44" s="1327"/>
      <c r="CW44" s="1327"/>
      <c r="CX44" s="1327"/>
      <c r="CY44" s="1327"/>
      <c r="CZ44" s="1327"/>
      <c r="DA44" s="1327"/>
      <c r="DB44" s="1327"/>
      <c r="DC44" s="1328"/>
    </row>
    <row r="45" spans="2:109" ht="13.2" x14ac:dyDescent="0.2">
      <c r="B45" s="397"/>
      <c r="AN45" s="1326"/>
      <c r="AO45" s="1327"/>
      <c r="AP45" s="1327"/>
      <c r="AQ45" s="1327"/>
      <c r="AR45" s="1327"/>
      <c r="AS45" s="1327"/>
      <c r="AT45" s="1327"/>
      <c r="AU45" s="1327"/>
      <c r="AV45" s="1327"/>
      <c r="AW45" s="1327"/>
      <c r="AX45" s="1327"/>
      <c r="AY45" s="1327"/>
      <c r="AZ45" s="1327"/>
      <c r="BA45" s="1327"/>
      <c r="BB45" s="1327"/>
      <c r="BC45" s="1327"/>
      <c r="BD45" s="1327"/>
      <c r="BE45" s="1327"/>
      <c r="BF45" s="1327"/>
      <c r="BG45" s="1327"/>
      <c r="BH45" s="1327"/>
      <c r="BI45" s="1327"/>
      <c r="BJ45" s="1327"/>
      <c r="BK45" s="1327"/>
      <c r="BL45" s="1327"/>
      <c r="BM45" s="1327"/>
      <c r="BN45" s="1327"/>
      <c r="BO45" s="1327"/>
      <c r="BP45" s="1327"/>
      <c r="BQ45" s="1327"/>
      <c r="BR45" s="1327"/>
      <c r="BS45" s="1327"/>
      <c r="BT45" s="1327"/>
      <c r="BU45" s="1327"/>
      <c r="BV45" s="1327"/>
      <c r="BW45" s="1327"/>
      <c r="BX45" s="1327"/>
      <c r="BY45" s="1327"/>
      <c r="BZ45" s="1327"/>
      <c r="CA45" s="1327"/>
      <c r="CB45" s="1327"/>
      <c r="CC45" s="1327"/>
      <c r="CD45" s="1327"/>
      <c r="CE45" s="1327"/>
      <c r="CF45" s="1327"/>
      <c r="CG45" s="1327"/>
      <c r="CH45" s="1327"/>
      <c r="CI45" s="1327"/>
      <c r="CJ45" s="1327"/>
      <c r="CK45" s="1327"/>
      <c r="CL45" s="1327"/>
      <c r="CM45" s="1327"/>
      <c r="CN45" s="1327"/>
      <c r="CO45" s="1327"/>
      <c r="CP45" s="1327"/>
      <c r="CQ45" s="1327"/>
      <c r="CR45" s="1327"/>
      <c r="CS45" s="1327"/>
      <c r="CT45" s="1327"/>
      <c r="CU45" s="1327"/>
      <c r="CV45" s="1327"/>
      <c r="CW45" s="1327"/>
      <c r="CX45" s="1327"/>
      <c r="CY45" s="1327"/>
      <c r="CZ45" s="1327"/>
      <c r="DA45" s="1327"/>
      <c r="DB45" s="1327"/>
      <c r="DC45" s="1328"/>
    </row>
    <row r="46" spans="2:109" ht="13.2" x14ac:dyDescent="0.2">
      <c r="B46" s="397"/>
      <c r="AN46" s="1326"/>
      <c r="AO46" s="1327"/>
      <c r="AP46" s="1327"/>
      <c r="AQ46" s="1327"/>
      <c r="AR46" s="1327"/>
      <c r="AS46" s="1327"/>
      <c r="AT46" s="1327"/>
      <c r="AU46" s="1327"/>
      <c r="AV46" s="1327"/>
      <c r="AW46" s="1327"/>
      <c r="AX46" s="1327"/>
      <c r="AY46" s="1327"/>
      <c r="AZ46" s="1327"/>
      <c r="BA46" s="1327"/>
      <c r="BB46" s="1327"/>
      <c r="BC46" s="1327"/>
      <c r="BD46" s="1327"/>
      <c r="BE46" s="1327"/>
      <c r="BF46" s="1327"/>
      <c r="BG46" s="1327"/>
      <c r="BH46" s="1327"/>
      <c r="BI46" s="1327"/>
      <c r="BJ46" s="1327"/>
      <c r="BK46" s="1327"/>
      <c r="BL46" s="1327"/>
      <c r="BM46" s="1327"/>
      <c r="BN46" s="1327"/>
      <c r="BO46" s="1327"/>
      <c r="BP46" s="1327"/>
      <c r="BQ46" s="1327"/>
      <c r="BR46" s="1327"/>
      <c r="BS46" s="1327"/>
      <c r="BT46" s="1327"/>
      <c r="BU46" s="1327"/>
      <c r="BV46" s="1327"/>
      <c r="BW46" s="1327"/>
      <c r="BX46" s="1327"/>
      <c r="BY46" s="1327"/>
      <c r="BZ46" s="1327"/>
      <c r="CA46" s="1327"/>
      <c r="CB46" s="1327"/>
      <c r="CC46" s="1327"/>
      <c r="CD46" s="1327"/>
      <c r="CE46" s="1327"/>
      <c r="CF46" s="1327"/>
      <c r="CG46" s="1327"/>
      <c r="CH46" s="1327"/>
      <c r="CI46" s="1327"/>
      <c r="CJ46" s="1327"/>
      <c r="CK46" s="1327"/>
      <c r="CL46" s="1327"/>
      <c r="CM46" s="1327"/>
      <c r="CN46" s="1327"/>
      <c r="CO46" s="1327"/>
      <c r="CP46" s="1327"/>
      <c r="CQ46" s="1327"/>
      <c r="CR46" s="1327"/>
      <c r="CS46" s="1327"/>
      <c r="CT46" s="1327"/>
      <c r="CU46" s="1327"/>
      <c r="CV46" s="1327"/>
      <c r="CW46" s="1327"/>
      <c r="CX46" s="1327"/>
      <c r="CY46" s="1327"/>
      <c r="CZ46" s="1327"/>
      <c r="DA46" s="1327"/>
      <c r="DB46" s="1327"/>
      <c r="DC46" s="1328"/>
    </row>
    <row r="47" spans="2:109" ht="13.2" x14ac:dyDescent="0.2">
      <c r="B47" s="397"/>
      <c r="AN47" s="1329"/>
      <c r="AO47" s="1330"/>
      <c r="AP47" s="1330"/>
      <c r="AQ47" s="1330"/>
      <c r="AR47" s="1330"/>
      <c r="AS47" s="1330"/>
      <c r="AT47" s="1330"/>
      <c r="AU47" s="1330"/>
      <c r="AV47" s="1330"/>
      <c r="AW47" s="1330"/>
      <c r="AX47" s="1330"/>
      <c r="AY47" s="1330"/>
      <c r="AZ47" s="1330"/>
      <c r="BA47" s="1330"/>
      <c r="BB47" s="1330"/>
      <c r="BC47" s="1330"/>
      <c r="BD47" s="1330"/>
      <c r="BE47" s="1330"/>
      <c r="BF47" s="1330"/>
      <c r="BG47" s="1330"/>
      <c r="BH47" s="1330"/>
      <c r="BI47" s="1330"/>
      <c r="BJ47" s="1330"/>
      <c r="BK47" s="1330"/>
      <c r="BL47" s="1330"/>
      <c r="BM47" s="1330"/>
      <c r="BN47" s="1330"/>
      <c r="BO47" s="1330"/>
      <c r="BP47" s="1330"/>
      <c r="BQ47" s="1330"/>
      <c r="BR47" s="1330"/>
      <c r="BS47" s="1330"/>
      <c r="BT47" s="1330"/>
      <c r="BU47" s="1330"/>
      <c r="BV47" s="1330"/>
      <c r="BW47" s="1330"/>
      <c r="BX47" s="1330"/>
      <c r="BY47" s="1330"/>
      <c r="BZ47" s="1330"/>
      <c r="CA47" s="1330"/>
      <c r="CB47" s="1330"/>
      <c r="CC47" s="1330"/>
      <c r="CD47" s="1330"/>
      <c r="CE47" s="1330"/>
      <c r="CF47" s="1330"/>
      <c r="CG47" s="1330"/>
      <c r="CH47" s="1330"/>
      <c r="CI47" s="1330"/>
      <c r="CJ47" s="1330"/>
      <c r="CK47" s="1330"/>
      <c r="CL47" s="1330"/>
      <c r="CM47" s="1330"/>
      <c r="CN47" s="1330"/>
      <c r="CO47" s="1330"/>
      <c r="CP47" s="1330"/>
      <c r="CQ47" s="1330"/>
      <c r="CR47" s="1330"/>
      <c r="CS47" s="1330"/>
      <c r="CT47" s="1330"/>
      <c r="CU47" s="1330"/>
      <c r="CV47" s="1330"/>
      <c r="CW47" s="1330"/>
      <c r="CX47" s="1330"/>
      <c r="CY47" s="1330"/>
      <c r="CZ47" s="1330"/>
      <c r="DA47" s="1330"/>
      <c r="DB47" s="1330"/>
      <c r="DC47" s="1331"/>
    </row>
    <row r="48" spans="2:109" ht="13.2" x14ac:dyDescent="0.2">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ht="13.2" x14ac:dyDescent="0.2">
      <c r="B49" s="397"/>
      <c r="AN49" s="390" t="s">
        <v>601</v>
      </c>
    </row>
    <row r="50" spans="1:109" ht="13.2" x14ac:dyDescent="0.2">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556</v>
      </c>
      <c r="BQ50" s="1316"/>
      <c r="BR50" s="1316"/>
      <c r="BS50" s="1316"/>
      <c r="BT50" s="1316"/>
      <c r="BU50" s="1316"/>
      <c r="BV50" s="1316"/>
      <c r="BW50" s="1316"/>
      <c r="BX50" s="1316" t="s">
        <v>557</v>
      </c>
      <c r="BY50" s="1316"/>
      <c r="BZ50" s="1316"/>
      <c r="CA50" s="1316"/>
      <c r="CB50" s="1316"/>
      <c r="CC50" s="1316"/>
      <c r="CD50" s="1316"/>
      <c r="CE50" s="1316"/>
      <c r="CF50" s="1316" t="s">
        <v>558</v>
      </c>
      <c r="CG50" s="1316"/>
      <c r="CH50" s="1316"/>
      <c r="CI50" s="1316"/>
      <c r="CJ50" s="1316"/>
      <c r="CK50" s="1316"/>
      <c r="CL50" s="1316"/>
      <c r="CM50" s="1316"/>
      <c r="CN50" s="1316" t="s">
        <v>559</v>
      </c>
      <c r="CO50" s="1316"/>
      <c r="CP50" s="1316"/>
      <c r="CQ50" s="1316"/>
      <c r="CR50" s="1316"/>
      <c r="CS50" s="1316"/>
      <c r="CT50" s="1316"/>
      <c r="CU50" s="1316"/>
      <c r="CV50" s="1316" t="s">
        <v>560</v>
      </c>
      <c r="CW50" s="1316"/>
      <c r="CX50" s="1316"/>
      <c r="CY50" s="1316"/>
      <c r="CZ50" s="1316"/>
      <c r="DA50" s="1316"/>
      <c r="DB50" s="1316"/>
      <c r="DC50" s="1316"/>
    </row>
    <row r="51" spans="1:109" ht="13.5" customHeight="1" x14ac:dyDescent="0.2">
      <c r="B51" s="397"/>
      <c r="G51" s="1319"/>
      <c r="H51" s="1319"/>
      <c r="I51" s="1332"/>
      <c r="J51" s="1332"/>
      <c r="K51" s="1318"/>
      <c r="L51" s="1318"/>
      <c r="M51" s="1318"/>
      <c r="N51" s="1318"/>
      <c r="AM51" s="406"/>
      <c r="AN51" s="1314" t="s">
        <v>602</v>
      </c>
      <c r="AO51" s="1314"/>
      <c r="AP51" s="1314"/>
      <c r="AQ51" s="1314"/>
      <c r="AR51" s="1314"/>
      <c r="AS51" s="1314"/>
      <c r="AT51" s="1314"/>
      <c r="AU51" s="1314"/>
      <c r="AV51" s="1314"/>
      <c r="AW51" s="1314"/>
      <c r="AX51" s="1314"/>
      <c r="AY51" s="1314"/>
      <c r="AZ51" s="1314"/>
      <c r="BA51" s="1314"/>
      <c r="BB51" s="1314" t="s">
        <v>603</v>
      </c>
      <c r="BC51" s="1314"/>
      <c r="BD51" s="1314"/>
      <c r="BE51" s="1314"/>
      <c r="BF51" s="1314"/>
      <c r="BG51" s="1314"/>
      <c r="BH51" s="1314"/>
      <c r="BI51" s="1314"/>
      <c r="BJ51" s="1314"/>
      <c r="BK51" s="1314"/>
      <c r="BL51" s="1314"/>
      <c r="BM51" s="1314"/>
      <c r="BN51" s="1314"/>
      <c r="BO51" s="1314"/>
      <c r="BP51" s="1311">
        <v>64.099999999999994</v>
      </c>
      <c r="BQ51" s="1311"/>
      <c r="BR51" s="1311"/>
      <c r="BS51" s="1311"/>
      <c r="BT51" s="1311"/>
      <c r="BU51" s="1311"/>
      <c r="BV51" s="1311"/>
      <c r="BW51" s="1311"/>
      <c r="BX51" s="1311">
        <v>67.8</v>
      </c>
      <c r="BY51" s="1311"/>
      <c r="BZ51" s="1311"/>
      <c r="CA51" s="1311"/>
      <c r="CB51" s="1311"/>
      <c r="CC51" s="1311"/>
      <c r="CD51" s="1311"/>
      <c r="CE51" s="1311"/>
      <c r="CF51" s="1311">
        <v>73.400000000000006</v>
      </c>
      <c r="CG51" s="1311"/>
      <c r="CH51" s="1311"/>
      <c r="CI51" s="1311"/>
      <c r="CJ51" s="1311"/>
      <c r="CK51" s="1311"/>
      <c r="CL51" s="1311"/>
      <c r="CM51" s="1311"/>
      <c r="CN51" s="1311">
        <v>82.9</v>
      </c>
      <c r="CO51" s="1311"/>
      <c r="CP51" s="1311"/>
      <c r="CQ51" s="1311"/>
      <c r="CR51" s="1311"/>
      <c r="CS51" s="1311"/>
      <c r="CT51" s="1311"/>
      <c r="CU51" s="1311"/>
      <c r="CV51" s="1311">
        <v>78.400000000000006</v>
      </c>
      <c r="CW51" s="1311"/>
      <c r="CX51" s="1311"/>
      <c r="CY51" s="1311"/>
      <c r="CZ51" s="1311"/>
      <c r="DA51" s="1311"/>
      <c r="DB51" s="1311"/>
      <c r="DC51" s="1311"/>
    </row>
    <row r="52" spans="1:109" ht="13.2" x14ac:dyDescent="0.2">
      <c r="B52" s="397"/>
      <c r="G52" s="1319"/>
      <c r="H52" s="1319"/>
      <c r="I52" s="1332"/>
      <c r="J52" s="1332"/>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ht="13.2" x14ac:dyDescent="0.2">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604</v>
      </c>
      <c r="BC53" s="1314"/>
      <c r="BD53" s="1314"/>
      <c r="BE53" s="1314"/>
      <c r="BF53" s="1314"/>
      <c r="BG53" s="1314"/>
      <c r="BH53" s="1314"/>
      <c r="BI53" s="1314"/>
      <c r="BJ53" s="1314"/>
      <c r="BK53" s="1314"/>
      <c r="BL53" s="1314"/>
      <c r="BM53" s="1314"/>
      <c r="BN53" s="1314"/>
      <c r="BO53" s="1314"/>
      <c r="BP53" s="1311">
        <v>65.2</v>
      </c>
      <c r="BQ53" s="1311"/>
      <c r="BR53" s="1311"/>
      <c r="BS53" s="1311"/>
      <c r="BT53" s="1311"/>
      <c r="BU53" s="1311"/>
      <c r="BV53" s="1311"/>
      <c r="BW53" s="1311"/>
      <c r="BX53" s="1311">
        <v>66.2</v>
      </c>
      <c r="BY53" s="1311"/>
      <c r="BZ53" s="1311"/>
      <c r="CA53" s="1311"/>
      <c r="CB53" s="1311"/>
      <c r="CC53" s="1311"/>
      <c r="CD53" s="1311"/>
      <c r="CE53" s="1311"/>
      <c r="CF53" s="1311">
        <v>66</v>
      </c>
      <c r="CG53" s="1311"/>
      <c r="CH53" s="1311"/>
      <c r="CI53" s="1311"/>
      <c r="CJ53" s="1311"/>
      <c r="CK53" s="1311"/>
      <c r="CL53" s="1311"/>
      <c r="CM53" s="1311"/>
      <c r="CN53" s="1311">
        <v>64.5</v>
      </c>
      <c r="CO53" s="1311"/>
      <c r="CP53" s="1311"/>
      <c r="CQ53" s="1311"/>
      <c r="CR53" s="1311"/>
      <c r="CS53" s="1311"/>
      <c r="CT53" s="1311"/>
      <c r="CU53" s="1311"/>
      <c r="CV53" s="1311">
        <v>65.099999999999994</v>
      </c>
      <c r="CW53" s="1311"/>
      <c r="CX53" s="1311"/>
      <c r="CY53" s="1311"/>
      <c r="CZ53" s="1311"/>
      <c r="DA53" s="1311"/>
      <c r="DB53" s="1311"/>
      <c r="DC53" s="1311"/>
    </row>
    <row r="54" spans="1:109" ht="13.2" x14ac:dyDescent="0.2">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ht="13.2" x14ac:dyDescent="0.2">
      <c r="A55" s="405"/>
      <c r="B55" s="397"/>
      <c r="G55" s="1317"/>
      <c r="H55" s="1317"/>
      <c r="I55" s="1317"/>
      <c r="J55" s="1317"/>
      <c r="K55" s="1318"/>
      <c r="L55" s="1318"/>
      <c r="M55" s="1318"/>
      <c r="N55" s="1318"/>
      <c r="AN55" s="1316" t="s">
        <v>605</v>
      </c>
      <c r="AO55" s="1316"/>
      <c r="AP55" s="1316"/>
      <c r="AQ55" s="1316"/>
      <c r="AR55" s="1316"/>
      <c r="AS55" s="1316"/>
      <c r="AT55" s="1316"/>
      <c r="AU55" s="1316"/>
      <c r="AV55" s="1316"/>
      <c r="AW55" s="1316"/>
      <c r="AX55" s="1316"/>
      <c r="AY55" s="1316"/>
      <c r="AZ55" s="1316"/>
      <c r="BA55" s="1316"/>
      <c r="BB55" s="1314" t="s">
        <v>603</v>
      </c>
      <c r="BC55" s="1314"/>
      <c r="BD55" s="1314"/>
      <c r="BE55" s="1314"/>
      <c r="BF55" s="1314"/>
      <c r="BG55" s="1314"/>
      <c r="BH55" s="1314"/>
      <c r="BI55" s="1314"/>
      <c r="BJ55" s="1314"/>
      <c r="BK55" s="1314"/>
      <c r="BL55" s="1314"/>
      <c r="BM55" s="1314"/>
      <c r="BN55" s="1314"/>
      <c r="BO55" s="1314"/>
      <c r="BP55" s="1311">
        <v>53.1</v>
      </c>
      <c r="BQ55" s="1311"/>
      <c r="BR55" s="1311"/>
      <c r="BS55" s="1311"/>
      <c r="BT55" s="1311"/>
      <c r="BU55" s="1311"/>
      <c r="BV55" s="1311"/>
      <c r="BW55" s="1311"/>
      <c r="BX55" s="1311">
        <v>51.2</v>
      </c>
      <c r="BY55" s="1311"/>
      <c r="BZ55" s="1311"/>
      <c r="CA55" s="1311"/>
      <c r="CB55" s="1311"/>
      <c r="CC55" s="1311"/>
      <c r="CD55" s="1311"/>
      <c r="CE55" s="1311"/>
      <c r="CF55" s="1311">
        <v>47.2</v>
      </c>
      <c r="CG55" s="1311"/>
      <c r="CH55" s="1311"/>
      <c r="CI55" s="1311"/>
      <c r="CJ55" s="1311"/>
      <c r="CK55" s="1311"/>
      <c r="CL55" s="1311"/>
      <c r="CM55" s="1311"/>
      <c r="CN55" s="1311">
        <v>49.5</v>
      </c>
      <c r="CO55" s="1311"/>
      <c r="CP55" s="1311"/>
      <c r="CQ55" s="1311"/>
      <c r="CR55" s="1311"/>
      <c r="CS55" s="1311"/>
      <c r="CT55" s="1311"/>
      <c r="CU55" s="1311"/>
      <c r="CV55" s="1311">
        <v>46.9</v>
      </c>
      <c r="CW55" s="1311"/>
      <c r="CX55" s="1311"/>
      <c r="CY55" s="1311"/>
      <c r="CZ55" s="1311"/>
      <c r="DA55" s="1311"/>
      <c r="DB55" s="1311"/>
      <c r="DC55" s="1311"/>
    </row>
    <row r="56" spans="1:109" ht="13.2" x14ac:dyDescent="0.2">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ht="13.2" x14ac:dyDescent="0.2">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604</v>
      </c>
      <c r="BC57" s="1314"/>
      <c r="BD57" s="1314"/>
      <c r="BE57" s="1314"/>
      <c r="BF57" s="1314"/>
      <c r="BG57" s="1314"/>
      <c r="BH57" s="1314"/>
      <c r="BI57" s="1314"/>
      <c r="BJ57" s="1314"/>
      <c r="BK57" s="1314"/>
      <c r="BL57" s="1314"/>
      <c r="BM57" s="1314"/>
      <c r="BN57" s="1314"/>
      <c r="BO57" s="1314"/>
      <c r="BP57" s="1311">
        <v>57.4</v>
      </c>
      <c r="BQ57" s="1311"/>
      <c r="BR57" s="1311"/>
      <c r="BS57" s="1311"/>
      <c r="BT57" s="1311"/>
      <c r="BU57" s="1311"/>
      <c r="BV57" s="1311"/>
      <c r="BW57" s="1311"/>
      <c r="BX57" s="1311">
        <v>58.7</v>
      </c>
      <c r="BY57" s="1311"/>
      <c r="BZ57" s="1311"/>
      <c r="CA57" s="1311"/>
      <c r="CB57" s="1311"/>
      <c r="CC57" s="1311"/>
      <c r="CD57" s="1311"/>
      <c r="CE57" s="1311"/>
      <c r="CF57" s="1311">
        <v>59.8</v>
      </c>
      <c r="CG57" s="1311"/>
      <c r="CH57" s="1311"/>
      <c r="CI57" s="1311"/>
      <c r="CJ57" s="1311"/>
      <c r="CK57" s="1311"/>
      <c r="CL57" s="1311"/>
      <c r="CM57" s="1311"/>
      <c r="CN57" s="1311">
        <v>60.9</v>
      </c>
      <c r="CO57" s="1311"/>
      <c r="CP57" s="1311"/>
      <c r="CQ57" s="1311"/>
      <c r="CR57" s="1311"/>
      <c r="CS57" s="1311"/>
      <c r="CT57" s="1311"/>
      <c r="CU57" s="1311"/>
      <c r="CV57" s="1311">
        <v>61.1</v>
      </c>
      <c r="CW57" s="1311"/>
      <c r="CX57" s="1311"/>
      <c r="CY57" s="1311"/>
      <c r="CZ57" s="1311"/>
      <c r="DA57" s="1311"/>
      <c r="DB57" s="1311"/>
      <c r="DC57" s="1311"/>
      <c r="DD57" s="410"/>
      <c r="DE57" s="409"/>
    </row>
    <row r="58" spans="1:109" s="405" customFormat="1" ht="13.2" x14ac:dyDescent="0.2">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ht="13.2" x14ac:dyDescent="0.2">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ht="13.2" x14ac:dyDescent="0.2">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ht="13.2" x14ac:dyDescent="0.2">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ht="13.2" x14ac:dyDescent="0.2">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6.2" x14ac:dyDescent="0.2">
      <c r="B63" s="416" t="s">
        <v>606</v>
      </c>
    </row>
    <row r="64" spans="1:109" ht="13.2" x14ac:dyDescent="0.2">
      <c r="B64" s="397"/>
      <c r="G64" s="404"/>
      <c r="I64" s="417"/>
      <c r="J64" s="417"/>
      <c r="K64" s="417"/>
      <c r="L64" s="417"/>
      <c r="M64" s="417"/>
      <c r="N64" s="418"/>
      <c r="AM64" s="404"/>
      <c r="AN64" s="404" t="s">
        <v>599</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ht="13.2" x14ac:dyDescent="0.2">
      <c r="B65" s="397"/>
      <c r="AN65" s="1323" t="s">
        <v>607</v>
      </c>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W65" s="1324"/>
      <c r="CX65" s="1324"/>
      <c r="CY65" s="1324"/>
      <c r="CZ65" s="1324"/>
      <c r="DA65" s="1324"/>
      <c r="DB65" s="1324"/>
      <c r="DC65" s="1325"/>
    </row>
    <row r="66" spans="2:107" ht="13.2" x14ac:dyDescent="0.2">
      <c r="B66" s="397"/>
      <c r="AN66" s="1326"/>
      <c r="AO66" s="1327"/>
      <c r="AP66" s="1327"/>
      <c r="AQ66" s="1327"/>
      <c r="AR66" s="1327"/>
      <c r="AS66" s="1327"/>
      <c r="AT66" s="1327"/>
      <c r="AU66" s="1327"/>
      <c r="AV66" s="1327"/>
      <c r="AW66" s="1327"/>
      <c r="AX66" s="1327"/>
      <c r="AY66" s="1327"/>
      <c r="AZ66" s="1327"/>
      <c r="BA66" s="1327"/>
      <c r="BB66" s="1327"/>
      <c r="BC66" s="1327"/>
      <c r="BD66" s="1327"/>
      <c r="BE66" s="1327"/>
      <c r="BF66" s="1327"/>
      <c r="BG66" s="1327"/>
      <c r="BH66" s="1327"/>
      <c r="BI66" s="1327"/>
      <c r="BJ66" s="1327"/>
      <c r="BK66" s="1327"/>
      <c r="BL66" s="1327"/>
      <c r="BM66" s="1327"/>
      <c r="BN66" s="1327"/>
      <c r="BO66" s="1327"/>
      <c r="BP66" s="1327"/>
      <c r="BQ66" s="1327"/>
      <c r="BR66" s="1327"/>
      <c r="BS66" s="1327"/>
      <c r="BT66" s="1327"/>
      <c r="BU66" s="1327"/>
      <c r="BV66" s="1327"/>
      <c r="BW66" s="1327"/>
      <c r="BX66" s="1327"/>
      <c r="BY66" s="1327"/>
      <c r="BZ66" s="1327"/>
      <c r="CA66" s="1327"/>
      <c r="CB66" s="1327"/>
      <c r="CC66" s="1327"/>
      <c r="CD66" s="1327"/>
      <c r="CE66" s="1327"/>
      <c r="CF66" s="1327"/>
      <c r="CG66" s="1327"/>
      <c r="CH66" s="1327"/>
      <c r="CI66" s="1327"/>
      <c r="CJ66" s="1327"/>
      <c r="CK66" s="1327"/>
      <c r="CL66" s="1327"/>
      <c r="CM66" s="1327"/>
      <c r="CN66" s="1327"/>
      <c r="CO66" s="1327"/>
      <c r="CP66" s="1327"/>
      <c r="CQ66" s="1327"/>
      <c r="CR66" s="1327"/>
      <c r="CS66" s="1327"/>
      <c r="CT66" s="1327"/>
      <c r="CU66" s="1327"/>
      <c r="CV66" s="1327"/>
      <c r="CW66" s="1327"/>
      <c r="CX66" s="1327"/>
      <c r="CY66" s="1327"/>
      <c r="CZ66" s="1327"/>
      <c r="DA66" s="1327"/>
      <c r="DB66" s="1327"/>
      <c r="DC66" s="1328"/>
    </row>
    <row r="67" spans="2:107" ht="13.2" x14ac:dyDescent="0.2">
      <c r="B67" s="397"/>
      <c r="AN67" s="1326"/>
      <c r="AO67" s="1327"/>
      <c r="AP67" s="1327"/>
      <c r="AQ67" s="1327"/>
      <c r="AR67" s="1327"/>
      <c r="AS67" s="1327"/>
      <c r="AT67" s="1327"/>
      <c r="AU67" s="1327"/>
      <c r="AV67" s="1327"/>
      <c r="AW67" s="1327"/>
      <c r="AX67" s="1327"/>
      <c r="AY67" s="1327"/>
      <c r="AZ67" s="1327"/>
      <c r="BA67" s="1327"/>
      <c r="BB67" s="1327"/>
      <c r="BC67" s="1327"/>
      <c r="BD67" s="1327"/>
      <c r="BE67" s="1327"/>
      <c r="BF67" s="1327"/>
      <c r="BG67" s="1327"/>
      <c r="BH67" s="1327"/>
      <c r="BI67" s="1327"/>
      <c r="BJ67" s="1327"/>
      <c r="BK67" s="1327"/>
      <c r="BL67" s="1327"/>
      <c r="BM67" s="1327"/>
      <c r="BN67" s="1327"/>
      <c r="BO67" s="1327"/>
      <c r="BP67" s="1327"/>
      <c r="BQ67" s="1327"/>
      <c r="BR67" s="1327"/>
      <c r="BS67" s="1327"/>
      <c r="BT67" s="1327"/>
      <c r="BU67" s="1327"/>
      <c r="BV67" s="1327"/>
      <c r="BW67" s="1327"/>
      <c r="BX67" s="1327"/>
      <c r="BY67" s="1327"/>
      <c r="BZ67" s="1327"/>
      <c r="CA67" s="1327"/>
      <c r="CB67" s="1327"/>
      <c r="CC67" s="1327"/>
      <c r="CD67" s="1327"/>
      <c r="CE67" s="1327"/>
      <c r="CF67" s="1327"/>
      <c r="CG67" s="1327"/>
      <c r="CH67" s="1327"/>
      <c r="CI67" s="1327"/>
      <c r="CJ67" s="1327"/>
      <c r="CK67" s="1327"/>
      <c r="CL67" s="1327"/>
      <c r="CM67" s="1327"/>
      <c r="CN67" s="1327"/>
      <c r="CO67" s="1327"/>
      <c r="CP67" s="1327"/>
      <c r="CQ67" s="1327"/>
      <c r="CR67" s="1327"/>
      <c r="CS67" s="1327"/>
      <c r="CT67" s="1327"/>
      <c r="CU67" s="1327"/>
      <c r="CV67" s="1327"/>
      <c r="CW67" s="1327"/>
      <c r="CX67" s="1327"/>
      <c r="CY67" s="1327"/>
      <c r="CZ67" s="1327"/>
      <c r="DA67" s="1327"/>
      <c r="DB67" s="1327"/>
      <c r="DC67" s="1328"/>
    </row>
    <row r="68" spans="2:107" ht="13.2" x14ac:dyDescent="0.2">
      <c r="B68" s="397"/>
      <c r="AN68" s="1326"/>
      <c r="AO68" s="1327"/>
      <c r="AP68" s="1327"/>
      <c r="AQ68" s="1327"/>
      <c r="AR68" s="1327"/>
      <c r="AS68" s="1327"/>
      <c r="AT68" s="1327"/>
      <c r="AU68" s="1327"/>
      <c r="AV68" s="1327"/>
      <c r="AW68" s="1327"/>
      <c r="AX68" s="1327"/>
      <c r="AY68" s="1327"/>
      <c r="AZ68" s="1327"/>
      <c r="BA68" s="1327"/>
      <c r="BB68" s="1327"/>
      <c r="BC68" s="1327"/>
      <c r="BD68" s="1327"/>
      <c r="BE68" s="1327"/>
      <c r="BF68" s="1327"/>
      <c r="BG68" s="1327"/>
      <c r="BH68" s="1327"/>
      <c r="BI68" s="1327"/>
      <c r="BJ68" s="1327"/>
      <c r="BK68" s="1327"/>
      <c r="BL68" s="1327"/>
      <c r="BM68" s="1327"/>
      <c r="BN68" s="1327"/>
      <c r="BO68" s="1327"/>
      <c r="BP68" s="1327"/>
      <c r="BQ68" s="1327"/>
      <c r="BR68" s="1327"/>
      <c r="BS68" s="1327"/>
      <c r="BT68" s="1327"/>
      <c r="BU68" s="1327"/>
      <c r="BV68" s="1327"/>
      <c r="BW68" s="1327"/>
      <c r="BX68" s="1327"/>
      <c r="BY68" s="1327"/>
      <c r="BZ68" s="1327"/>
      <c r="CA68" s="1327"/>
      <c r="CB68" s="1327"/>
      <c r="CC68" s="1327"/>
      <c r="CD68" s="1327"/>
      <c r="CE68" s="1327"/>
      <c r="CF68" s="1327"/>
      <c r="CG68" s="1327"/>
      <c r="CH68" s="1327"/>
      <c r="CI68" s="1327"/>
      <c r="CJ68" s="1327"/>
      <c r="CK68" s="1327"/>
      <c r="CL68" s="1327"/>
      <c r="CM68" s="1327"/>
      <c r="CN68" s="1327"/>
      <c r="CO68" s="1327"/>
      <c r="CP68" s="1327"/>
      <c r="CQ68" s="1327"/>
      <c r="CR68" s="1327"/>
      <c r="CS68" s="1327"/>
      <c r="CT68" s="1327"/>
      <c r="CU68" s="1327"/>
      <c r="CV68" s="1327"/>
      <c r="CW68" s="1327"/>
      <c r="CX68" s="1327"/>
      <c r="CY68" s="1327"/>
      <c r="CZ68" s="1327"/>
      <c r="DA68" s="1327"/>
      <c r="DB68" s="1327"/>
      <c r="DC68" s="1328"/>
    </row>
    <row r="69" spans="2:107" ht="13.2" x14ac:dyDescent="0.2">
      <c r="B69" s="397"/>
      <c r="AN69" s="1329"/>
      <c r="AO69" s="1330"/>
      <c r="AP69" s="1330"/>
      <c r="AQ69" s="1330"/>
      <c r="AR69" s="1330"/>
      <c r="AS69" s="1330"/>
      <c r="AT69" s="1330"/>
      <c r="AU69" s="1330"/>
      <c r="AV69" s="1330"/>
      <c r="AW69" s="1330"/>
      <c r="AX69" s="1330"/>
      <c r="AY69" s="1330"/>
      <c r="AZ69" s="1330"/>
      <c r="BA69" s="1330"/>
      <c r="BB69" s="1330"/>
      <c r="BC69" s="1330"/>
      <c r="BD69" s="1330"/>
      <c r="BE69" s="1330"/>
      <c r="BF69" s="1330"/>
      <c r="BG69" s="1330"/>
      <c r="BH69" s="1330"/>
      <c r="BI69" s="1330"/>
      <c r="BJ69" s="1330"/>
      <c r="BK69" s="1330"/>
      <c r="BL69" s="1330"/>
      <c r="BM69" s="1330"/>
      <c r="BN69" s="1330"/>
      <c r="BO69" s="1330"/>
      <c r="BP69" s="1330"/>
      <c r="BQ69" s="1330"/>
      <c r="BR69" s="1330"/>
      <c r="BS69" s="1330"/>
      <c r="BT69" s="1330"/>
      <c r="BU69" s="1330"/>
      <c r="BV69" s="1330"/>
      <c r="BW69" s="1330"/>
      <c r="BX69" s="1330"/>
      <c r="BY69" s="1330"/>
      <c r="BZ69" s="1330"/>
      <c r="CA69" s="1330"/>
      <c r="CB69" s="1330"/>
      <c r="CC69" s="1330"/>
      <c r="CD69" s="1330"/>
      <c r="CE69" s="1330"/>
      <c r="CF69" s="1330"/>
      <c r="CG69" s="1330"/>
      <c r="CH69" s="1330"/>
      <c r="CI69" s="1330"/>
      <c r="CJ69" s="1330"/>
      <c r="CK69" s="1330"/>
      <c r="CL69" s="1330"/>
      <c r="CM69" s="1330"/>
      <c r="CN69" s="1330"/>
      <c r="CO69" s="1330"/>
      <c r="CP69" s="1330"/>
      <c r="CQ69" s="1330"/>
      <c r="CR69" s="1330"/>
      <c r="CS69" s="1330"/>
      <c r="CT69" s="1330"/>
      <c r="CU69" s="1330"/>
      <c r="CV69" s="1330"/>
      <c r="CW69" s="1330"/>
      <c r="CX69" s="1330"/>
      <c r="CY69" s="1330"/>
      <c r="CZ69" s="1330"/>
      <c r="DA69" s="1330"/>
      <c r="DB69" s="1330"/>
      <c r="DC69" s="1331"/>
    </row>
    <row r="70" spans="2:107" ht="13.2" x14ac:dyDescent="0.2">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ht="13.2" x14ac:dyDescent="0.2">
      <c r="B71" s="397"/>
      <c r="G71" s="422"/>
      <c r="I71" s="423"/>
      <c r="J71" s="420"/>
      <c r="K71" s="420"/>
      <c r="L71" s="421"/>
      <c r="M71" s="420"/>
      <c r="N71" s="421"/>
      <c r="AM71" s="422"/>
      <c r="AN71" s="390" t="s">
        <v>601</v>
      </c>
    </row>
    <row r="72" spans="2:107" ht="13.2" x14ac:dyDescent="0.2">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556</v>
      </c>
      <c r="BQ72" s="1316"/>
      <c r="BR72" s="1316"/>
      <c r="BS72" s="1316"/>
      <c r="BT72" s="1316"/>
      <c r="BU72" s="1316"/>
      <c r="BV72" s="1316"/>
      <c r="BW72" s="1316"/>
      <c r="BX72" s="1316" t="s">
        <v>557</v>
      </c>
      <c r="BY72" s="1316"/>
      <c r="BZ72" s="1316"/>
      <c r="CA72" s="1316"/>
      <c r="CB72" s="1316"/>
      <c r="CC72" s="1316"/>
      <c r="CD72" s="1316"/>
      <c r="CE72" s="1316"/>
      <c r="CF72" s="1316" t="s">
        <v>558</v>
      </c>
      <c r="CG72" s="1316"/>
      <c r="CH72" s="1316"/>
      <c r="CI72" s="1316"/>
      <c r="CJ72" s="1316"/>
      <c r="CK72" s="1316"/>
      <c r="CL72" s="1316"/>
      <c r="CM72" s="1316"/>
      <c r="CN72" s="1316" t="s">
        <v>559</v>
      </c>
      <c r="CO72" s="1316"/>
      <c r="CP72" s="1316"/>
      <c r="CQ72" s="1316"/>
      <c r="CR72" s="1316"/>
      <c r="CS72" s="1316"/>
      <c r="CT72" s="1316"/>
      <c r="CU72" s="1316"/>
      <c r="CV72" s="1316" t="s">
        <v>560</v>
      </c>
      <c r="CW72" s="1316"/>
      <c r="CX72" s="1316"/>
      <c r="CY72" s="1316"/>
      <c r="CZ72" s="1316"/>
      <c r="DA72" s="1316"/>
      <c r="DB72" s="1316"/>
      <c r="DC72" s="1316"/>
    </row>
    <row r="73" spans="2:107" ht="13.2" x14ac:dyDescent="0.2">
      <c r="B73" s="397"/>
      <c r="G73" s="1319"/>
      <c r="H73" s="1319"/>
      <c r="I73" s="1319"/>
      <c r="J73" s="1319"/>
      <c r="K73" s="1315"/>
      <c r="L73" s="1315"/>
      <c r="M73" s="1315"/>
      <c r="N73" s="1315"/>
      <c r="AM73" s="406"/>
      <c r="AN73" s="1314" t="s">
        <v>602</v>
      </c>
      <c r="AO73" s="1314"/>
      <c r="AP73" s="1314"/>
      <c r="AQ73" s="1314"/>
      <c r="AR73" s="1314"/>
      <c r="AS73" s="1314"/>
      <c r="AT73" s="1314"/>
      <c r="AU73" s="1314"/>
      <c r="AV73" s="1314"/>
      <c r="AW73" s="1314"/>
      <c r="AX73" s="1314"/>
      <c r="AY73" s="1314"/>
      <c r="AZ73" s="1314"/>
      <c r="BA73" s="1314"/>
      <c r="BB73" s="1314" t="s">
        <v>603</v>
      </c>
      <c r="BC73" s="1314"/>
      <c r="BD73" s="1314"/>
      <c r="BE73" s="1314"/>
      <c r="BF73" s="1314"/>
      <c r="BG73" s="1314"/>
      <c r="BH73" s="1314"/>
      <c r="BI73" s="1314"/>
      <c r="BJ73" s="1314"/>
      <c r="BK73" s="1314"/>
      <c r="BL73" s="1314"/>
      <c r="BM73" s="1314"/>
      <c r="BN73" s="1314"/>
      <c r="BO73" s="1314"/>
      <c r="BP73" s="1311">
        <v>64.099999999999994</v>
      </c>
      <c r="BQ73" s="1311"/>
      <c r="BR73" s="1311"/>
      <c r="BS73" s="1311"/>
      <c r="BT73" s="1311"/>
      <c r="BU73" s="1311"/>
      <c r="BV73" s="1311"/>
      <c r="BW73" s="1311"/>
      <c r="BX73" s="1311">
        <v>67.8</v>
      </c>
      <c r="BY73" s="1311"/>
      <c r="BZ73" s="1311"/>
      <c r="CA73" s="1311"/>
      <c r="CB73" s="1311"/>
      <c r="CC73" s="1311"/>
      <c r="CD73" s="1311"/>
      <c r="CE73" s="1311"/>
      <c r="CF73" s="1311">
        <v>73.400000000000006</v>
      </c>
      <c r="CG73" s="1311"/>
      <c r="CH73" s="1311"/>
      <c r="CI73" s="1311"/>
      <c r="CJ73" s="1311"/>
      <c r="CK73" s="1311"/>
      <c r="CL73" s="1311"/>
      <c r="CM73" s="1311"/>
      <c r="CN73" s="1311">
        <v>82.9</v>
      </c>
      <c r="CO73" s="1311"/>
      <c r="CP73" s="1311"/>
      <c r="CQ73" s="1311"/>
      <c r="CR73" s="1311"/>
      <c r="CS73" s="1311"/>
      <c r="CT73" s="1311"/>
      <c r="CU73" s="1311"/>
      <c r="CV73" s="1311">
        <v>78.400000000000006</v>
      </c>
      <c r="CW73" s="1311"/>
      <c r="CX73" s="1311"/>
      <c r="CY73" s="1311"/>
      <c r="CZ73" s="1311"/>
      <c r="DA73" s="1311"/>
      <c r="DB73" s="1311"/>
      <c r="DC73" s="1311"/>
    </row>
    <row r="74" spans="2:107" ht="13.2" x14ac:dyDescent="0.2">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ht="13.2" x14ac:dyDescent="0.2">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608</v>
      </c>
      <c r="BC75" s="1314"/>
      <c r="BD75" s="1314"/>
      <c r="BE75" s="1314"/>
      <c r="BF75" s="1314"/>
      <c r="BG75" s="1314"/>
      <c r="BH75" s="1314"/>
      <c r="BI75" s="1314"/>
      <c r="BJ75" s="1314"/>
      <c r="BK75" s="1314"/>
      <c r="BL75" s="1314"/>
      <c r="BM75" s="1314"/>
      <c r="BN75" s="1314"/>
      <c r="BO75" s="1314"/>
      <c r="BP75" s="1311">
        <v>8.4</v>
      </c>
      <c r="BQ75" s="1311"/>
      <c r="BR75" s="1311"/>
      <c r="BS75" s="1311"/>
      <c r="BT75" s="1311"/>
      <c r="BU75" s="1311"/>
      <c r="BV75" s="1311"/>
      <c r="BW75" s="1311"/>
      <c r="BX75" s="1311">
        <v>7.2</v>
      </c>
      <c r="BY75" s="1311"/>
      <c r="BZ75" s="1311"/>
      <c r="CA75" s="1311"/>
      <c r="CB75" s="1311"/>
      <c r="CC75" s="1311"/>
      <c r="CD75" s="1311"/>
      <c r="CE75" s="1311"/>
      <c r="CF75" s="1311">
        <v>6.8</v>
      </c>
      <c r="CG75" s="1311"/>
      <c r="CH75" s="1311"/>
      <c r="CI75" s="1311"/>
      <c r="CJ75" s="1311"/>
      <c r="CK75" s="1311"/>
      <c r="CL75" s="1311"/>
      <c r="CM75" s="1311"/>
      <c r="CN75" s="1311">
        <v>6.4</v>
      </c>
      <c r="CO75" s="1311"/>
      <c r="CP75" s="1311"/>
      <c r="CQ75" s="1311"/>
      <c r="CR75" s="1311"/>
      <c r="CS75" s="1311"/>
      <c r="CT75" s="1311"/>
      <c r="CU75" s="1311"/>
      <c r="CV75" s="1311">
        <v>6.5</v>
      </c>
      <c r="CW75" s="1311"/>
      <c r="CX75" s="1311"/>
      <c r="CY75" s="1311"/>
      <c r="CZ75" s="1311"/>
      <c r="DA75" s="1311"/>
      <c r="DB75" s="1311"/>
      <c r="DC75" s="1311"/>
    </row>
    <row r="76" spans="2:107" ht="13.2" x14ac:dyDescent="0.2">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ht="13.2" x14ac:dyDescent="0.2">
      <c r="B77" s="397"/>
      <c r="G77" s="1317"/>
      <c r="H77" s="1317"/>
      <c r="I77" s="1317"/>
      <c r="J77" s="1317"/>
      <c r="K77" s="1315"/>
      <c r="L77" s="1315"/>
      <c r="M77" s="1315"/>
      <c r="N77" s="1315"/>
      <c r="AN77" s="1316" t="s">
        <v>605</v>
      </c>
      <c r="AO77" s="1316"/>
      <c r="AP77" s="1316"/>
      <c r="AQ77" s="1316"/>
      <c r="AR77" s="1316"/>
      <c r="AS77" s="1316"/>
      <c r="AT77" s="1316"/>
      <c r="AU77" s="1316"/>
      <c r="AV77" s="1316"/>
      <c r="AW77" s="1316"/>
      <c r="AX77" s="1316"/>
      <c r="AY77" s="1316"/>
      <c r="AZ77" s="1316"/>
      <c r="BA77" s="1316"/>
      <c r="BB77" s="1314" t="s">
        <v>603</v>
      </c>
      <c r="BC77" s="1314"/>
      <c r="BD77" s="1314"/>
      <c r="BE77" s="1314"/>
      <c r="BF77" s="1314"/>
      <c r="BG77" s="1314"/>
      <c r="BH77" s="1314"/>
      <c r="BI77" s="1314"/>
      <c r="BJ77" s="1314"/>
      <c r="BK77" s="1314"/>
      <c r="BL77" s="1314"/>
      <c r="BM77" s="1314"/>
      <c r="BN77" s="1314"/>
      <c r="BO77" s="1314"/>
      <c r="BP77" s="1311">
        <v>53.1</v>
      </c>
      <c r="BQ77" s="1311"/>
      <c r="BR77" s="1311"/>
      <c r="BS77" s="1311"/>
      <c r="BT77" s="1311"/>
      <c r="BU77" s="1311"/>
      <c r="BV77" s="1311"/>
      <c r="BW77" s="1311"/>
      <c r="BX77" s="1311">
        <v>51.2</v>
      </c>
      <c r="BY77" s="1311"/>
      <c r="BZ77" s="1311"/>
      <c r="CA77" s="1311"/>
      <c r="CB77" s="1311"/>
      <c r="CC77" s="1311"/>
      <c r="CD77" s="1311"/>
      <c r="CE77" s="1311"/>
      <c r="CF77" s="1311">
        <v>47.2</v>
      </c>
      <c r="CG77" s="1311"/>
      <c r="CH77" s="1311"/>
      <c r="CI77" s="1311"/>
      <c r="CJ77" s="1311"/>
      <c r="CK77" s="1311"/>
      <c r="CL77" s="1311"/>
      <c r="CM77" s="1311"/>
      <c r="CN77" s="1311">
        <v>49.5</v>
      </c>
      <c r="CO77" s="1311"/>
      <c r="CP77" s="1311"/>
      <c r="CQ77" s="1311"/>
      <c r="CR77" s="1311"/>
      <c r="CS77" s="1311"/>
      <c r="CT77" s="1311"/>
      <c r="CU77" s="1311"/>
      <c r="CV77" s="1311">
        <v>46.9</v>
      </c>
      <c r="CW77" s="1311"/>
      <c r="CX77" s="1311"/>
      <c r="CY77" s="1311"/>
      <c r="CZ77" s="1311"/>
      <c r="DA77" s="1311"/>
      <c r="DB77" s="1311"/>
      <c r="DC77" s="1311"/>
    </row>
    <row r="78" spans="2:107" ht="13.2" x14ac:dyDescent="0.2">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ht="13.2" x14ac:dyDescent="0.2">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608</v>
      </c>
      <c r="BC79" s="1314"/>
      <c r="BD79" s="1314"/>
      <c r="BE79" s="1314"/>
      <c r="BF79" s="1314"/>
      <c r="BG79" s="1314"/>
      <c r="BH79" s="1314"/>
      <c r="BI79" s="1314"/>
      <c r="BJ79" s="1314"/>
      <c r="BK79" s="1314"/>
      <c r="BL79" s="1314"/>
      <c r="BM79" s="1314"/>
      <c r="BN79" s="1314"/>
      <c r="BO79" s="1314"/>
      <c r="BP79" s="1311">
        <v>8.6</v>
      </c>
      <c r="BQ79" s="1311"/>
      <c r="BR79" s="1311"/>
      <c r="BS79" s="1311"/>
      <c r="BT79" s="1311"/>
      <c r="BU79" s="1311"/>
      <c r="BV79" s="1311"/>
      <c r="BW79" s="1311"/>
      <c r="BX79" s="1311">
        <v>8.1999999999999993</v>
      </c>
      <c r="BY79" s="1311"/>
      <c r="BZ79" s="1311"/>
      <c r="CA79" s="1311"/>
      <c r="CB79" s="1311"/>
      <c r="CC79" s="1311"/>
      <c r="CD79" s="1311"/>
      <c r="CE79" s="1311"/>
      <c r="CF79" s="1311">
        <v>7.8</v>
      </c>
      <c r="CG79" s="1311"/>
      <c r="CH79" s="1311"/>
      <c r="CI79" s="1311"/>
      <c r="CJ79" s="1311"/>
      <c r="CK79" s="1311"/>
      <c r="CL79" s="1311"/>
      <c r="CM79" s="1311"/>
      <c r="CN79" s="1311">
        <v>7.6</v>
      </c>
      <c r="CO79" s="1311"/>
      <c r="CP79" s="1311"/>
      <c r="CQ79" s="1311"/>
      <c r="CR79" s="1311"/>
      <c r="CS79" s="1311"/>
      <c r="CT79" s="1311"/>
      <c r="CU79" s="1311"/>
      <c r="CV79" s="1311">
        <v>7.2</v>
      </c>
      <c r="CW79" s="1311"/>
      <c r="CX79" s="1311"/>
      <c r="CY79" s="1311"/>
      <c r="CZ79" s="1311"/>
      <c r="DA79" s="1311"/>
      <c r="DB79" s="1311"/>
      <c r="DC79" s="1311"/>
    </row>
    <row r="80" spans="2:107" ht="13.2" x14ac:dyDescent="0.2">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ht="13.2" x14ac:dyDescent="0.2">
      <c r="B81" s="397"/>
    </row>
    <row r="82" spans="2:109" ht="16.2" x14ac:dyDescent="0.2">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ht="13.2" x14ac:dyDescent="0.2">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ht="13.2" x14ac:dyDescent="0.2">
      <c r="DD84" s="390"/>
      <c r="DE84" s="390"/>
    </row>
    <row r="85" spans="2:109" ht="13.2" x14ac:dyDescent="0.2">
      <c r="DD85" s="390"/>
      <c r="DE85" s="390"/>
    </row>
    <row r="86" spans="2:109" ht="13.2" hidden="1" x14ac:dyDescent="0.2">
      <c r="DD86" s="390"/>
      <c r="DE86" s="390"/>
    </row>
    <row r="87" spans="2:109" ht="13.2" hidden="1" x14ac:dyDescent="0.2">
      <c r="K87" s="425"/>
      <c r="AQ87" s="425"/>
      <c r="BC87" s="425"/>
      <c r="BO87" s="425"/>
      <c r="CA87" s="425"/>
      <c r="CM87" s="425"/>
      <c r="CY87" s="425"/>
      <c r="DD87" s="390"/>
      <c r="DE87" s="390"/>
    </row>
    <row r="88" spans="2:109" ht="13.2" hidden="1" x14ac:dyDescent="0.2">
      <c r="DD88" s="390"/>
      <c r="DE88" s="390"/>
    </row>
    <row r="89" spans="2:109" ht="13.2" hidden="1" x14ac:dyDescent="0.2">
      <c r="DD89" s="390"/>
      <c r="DE89" s="390"/>
    </row>
    <row r="90" spans="2:109" ht="13.2" hidden="1" x14ac:dyDescent="0.2">
      <c r="DD90" s="390"/>
      <c r="DE90" s="390"/>
    </row>
    <row r="91" spans="2:109" ht="13.2" hidden="1" x14ac:dyDescent="0.2">
      <c r="DD91" s="390"/>
      <c r="DE91" s="390"/>
    </row>
    <row r="92" spans="2:109" ht="13.5" hidden="1" customHeight="1" x14ac:dyDescent="0.2">
      <c r="DD92" s="390"/>
      <c r="DE92" s="390"/>
    </row>
    <row r="93" spans="2:109" ht="13.5" hidden="1" customHeight="1" x14ac:dyDescent="0.2">
      <c r="DD93" s="390"/>
      <c r="DE93" s="390"/>
    </row>
    <row r="94" spans="2:109" ht="13.5" hidden="1" customHeight="1" x14ac:dyDescent="0.2">
      <c r="DD94" s="390"/>
      <c r="DE94" s="390"/>
    </row>
    <row r="95" spans="2:109" ht="13.5" hidden="1" customHeight="1" x14ac:dyDescent="0.2">
      <c r="DD95" s="390"/>
      <c r="DE95" s="390"/>
    </row>
    <row r="96" spans="2:109" ht="13.5" hidden="1" customHeight="1" x14ac:dyDescent="0.2">
      <c r="DD96" s="390"/>
      <c r="DE96" s="390"/>
    </row>
    <row r="97" s="390" customFormat="1" ht="13.5" hidden="1" customHeight="1" x14ac:dyDescent="0.2"/>
    <row r="98" s="390" customFormat="1" ht="13.5" hidden="1" customHeight="1" x14ac:dyDescent="0.2"/>
    <row r="99" s="390" customFormat="1" ht="13.5" hidden="1" customHeight="1" x14ac:dyDescent="0.2"/>
    <row r="100" s="390" customFormat="1" ht="13.5" hidden="1" customHeight="1" x14ac:dyDescent="0.2"/>
    <row r="101" s="390" customFormat="1" ht="13.5" hidden="1" customHeight="1" x14ac:dyDescent="0.2"/>
    <row r="102" s="390" customFormat="1" ht="13.5" hidden="1" customHeight="1" x14ac:dyDescent="0.2"/>
    <row r="103" s="390" customFormat="1" ht="13.5" hidden="1" customHeight="1" x14ac:dyDescent="0.2"/>
    <row r="104" s="390" customFormat="1" ht="13.5" hidden="1" customHeight="1" x14ac:dyDescent="0.2"/>
    <row r="105" s="390" customFormat="1" ht="13.5" hidden="1" customHeight="1" x14ac:dyDescent="0.2"/>
    <row r="106" s="390" customFormat="1" ht="13.5" hidden="1" customHeight="1" x14ac:dyDescent="0.2"/>
    <row r="107" s="390" customFormat="1" ht="13.5" hidden="1" customHeight="1" x14ac:dyDescent="0.2"/>
    <row r="108" s="390" customFormat="1" ht="13.5" hidden="1" customHeight="1" x14ac:dyDescent="0.2"/>
    <row r="109" s="390" customFormat="1" ht="13.5" hidden="1" customHeight="1" x14ac:dyDescent="0.2"/>
    <row r="110" s="390" customFormat="1" ht="13.5" hidden="1" customHeight="1" x14ac:dyDescent="0.2"/>
    <row r="111" s="390" customFormat="1" ht="13.5" hidden="1" customHeight="1" x14ac:dyDescent="0.2"/>
    <row r="112" s="390" customFormat="1" ht="13.5" hidden="1" customHeight="1" x14ac:dyDescent="0.2"/>
    <row r="113" s="390" customFormat="1" ht="13.5" hidden="1" customHeight="1" x14ac:dyDescent="0.2"/>
    <row r="114" s="390" customFormat="1" ht="13.5" hidden="1" customHeight="1" x14ac:dyDescent="0.2"/>
    <row r="115" s="390" customFormat="1" ht="13.5" hidden="1" customHeight="1" x14ac:dyDescent="0.2"/>
    <row r="116" s="390" customFormat="1" ht="13.5" hidden="1" customHeight="1" x14ac:dyDescent="0.2"/>
    <row r="117" s="390" customFormat="1" ht="13.5" hidden="1" customHeight="1" x14ac:dyDescent="0.2"/>
    <row r="118" s="390" customFormat="1" ht="13.5" hidden="1" customHeight="1" x14ac:dyDescent="0.2"/>
    <row r="119" s="390" customFormat="1" ht="13.5" hidden="1" customHeight="1" x14ac:dyDescent="0.2"/>
    <row r="120" s="390" customFormat="1" ht="13.5" hidden="1" customHeight="1" x14ac:dyDescent="0.2"/>
    <row r="121" s="390" customFormat="1" ht="13.5" hidden="1" customHeight="1" x14ac:dyDescent="0.2"/>
    <row r="122" s="390" customFormat="1" ht="13.5" hidden="1" customHeight="1" x14ac:dyDescent="0.2"/>
    <row r="123" s="390" customFormat="1" ht="13.5" hidden="1" customHeight="1" x14ac:dyDescent="0.2"/>
    <row r="124" s="390" customFormat="1" ht="13.5" hidden="1" customHeight="1" x14ac:dyDescent="0.2"/>
    <row r="125" s="390" customFormat="1" ht="13.5" hidden="1" customHeight="1" x14ac:dyDescent="0.2"/>
    <row r="126" s="390" customFormat="1" ht="13.5" hidden="1" customHeight="1" x14ac:dyDescent="0.2"/>
    <row r="127" s="390" customFormat="1" ht="13.5" hidden="1" customHeight="1" x14ac:dyDescent="0.2"/>
    <row r="128" s="390" customFormat="1" ht="13.5" hidden="1" customHeight="1" x14ac:dyDescent="0.2"/>
    <row r="129" s="390" customFormat="1" ht="13.5" hidden="1" customHeight="1" x14ac:dyDescent="0.2"/>
    <row r="130" s="390" customFormat="1" ht="13.5" hidden="1" customHeight="1" x14ac:dyDescent="0.2"/>
    <row r="131" s="390" customFormat="1" ht="13.5" hidden="1" customHeight="1" x14ac:dyDescent="0.2"/>
    <row r="132" s="390" customFormat="1" ht="13.5" hidden="1" customHeight="1" x14ac:dyDescent="0.2"/>
    <row r="133" s="390" customFormat="1" ht="13.5" hidden="1" customHeight="1" x14ac:dyDescent="0.2"/>
    <row r="134" s="390" customFormat="1" ht="13.5" hidden="1" customHeight="1" x14ac:dyDescent="0.2"/>
    <row r="135" s="390" customFormat="1" ht="13.5" hidden="1" customHeight="1" x14ac:dyDescent="0.2"/>
    <row r="136" s="390" customFormat="1" ht="13.5" hidden="1" customHeight="1" x14ac:dyDescent="0.2"/>
    <row r="137" s="390" customFormat="1" ht="13.5" hidden="1" customHeight="1" x14ac:dyDescent="0.2"/>
    <row r="138" s="390" customFormat="1" ht="13.5" hidden="1" customHeight="1" x14ac:dyDescent="0.2"/>
    <row r="139" s="390" customFormat="1" ht="13.5" hidden="1" customHeight="1" x14ac:dyDescent="0.2"/>
    <row r="140" s="390" customFormat="1" ht="13.5" hidden="1" customHeight="1" x14ac:dyDescent="0.2"/>
    <row r="141" s="390" customFormat="1" ht="13.5" hidden="1" customHeight="1" x14ac:dyDescent="0.2"/>
    <row r="142" s="390" customFormat="1" ht="13.5" hidden="1" customHeight="1" x14ac:dyDescent="0.2"/>
    <row r="143" s="390" customFormat="1" ht="13.5" hidden="1" customHeight="1" x14ac:dyDescent="0.2"/>
    <row r="144" s="390" customFormat="1" ht="13.5" hidden="1" customHeight="1" x14ac:dyDescent="0.2"/>
    <row r="145" s="390" customFormat="1" ht="13.5" hidden="1" customHeight="1" x14ac:dyDescent="0.2"/>
    <row r="146" s="390" customFormat="1" ht="13.5" hidden="1" customHeight="1" x14ac:dyDescent="0.2"/>
    <row r="147" s="390" customFormat="1" ht="13.5" hidden="1" customHeight="1" x14ac:dyDescent="0.2"/>
    <row r="148" s="390" customFormat="1" ht="13.5" hidden="1" customHeight="1" x14ac:dyDescent="0.2"/>
    <row r="149" s="390" customFormat="1" ht="13.5" hidden="1" customHeight="1" x14ac:dyDescent="0.2"/>
    <row r="150" s="390" customFormat="1" ht="13.5" hidden="1" customHeight="1" x14ac:dyDescent="0.2"/>
    <row r="151" s="390" customFormat="1" ht="13.5" hidden="1" customHeight="1" x14ac:dyDescent="0.2"/>
    <row r="152" s="390" customFormat="1" ht="13.5" hidden="1" customHeight="1" x14ac:dyDescent="0.2"/>
    <row r="153" s="390" customFormat="1" ht="13.5" hidden="1" customHeight="1" x14ac:dyDescent="0.2"/>
    <row r="154" s="390" customFormat="1" ht="13.5" hidden="1" customHeight="1" x14ac:dyDescent="0.2"/>
    <row r="155" s="390" customFormat="1" ht="13.5" hidden="1" customHeight="1" x14ac:dyDescent="0.2"/>
    <row r="156" s="390" customFormat="1" ht="13.5" hidden="1" customHeight="1" x14ac:dyDescent="0.2"/>
    <row r="157" s="390" customFormat="1" ht="13.5" hidden="1" customHeight="1" x14ac:dyDescent="0.2"/>
    <row r="158" s="390" customFormat="1" ht="13.5" hidden="1" customHeight="1" x14ac:dyDescent="0.2"/>
    <row r="159" s="390" customFormat="1" ht="13.5" hidden="1" customHeight="1" x14ac:dyDescent="0.2"/>
    <row r="160" s="390" customFormat="1" ht="13.5" hidden="1" customHeight="1" x14ac:dyDescent="0.2"/>
  </sheetData>
  <sheetProtection algorithmName="SHA-512" hashValue="AnltZOdcjNs9diMH/00lVrj4HW69KaEboL7LPW86N727B2w8qbskuqXJdRPMBdf3iGKQtnEXDIcusJ/lk6g2fQ==" saltValue="q7S1FRs3faG5vBsLgOW4B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0" zoomScale="70" zoomScaleNormal="70" zoomScaleSheetLayoutView="70" workbookViewId="0">
      <selection activeCell="AO42" sqref="AO42:BC42"/>
    </sheetView>
  </sheetViews>
  <sheetFormatPr defaultColWidth="0" defaultRowHeight="13.5" customHeight="1" zeroHeight="1" x14ac:dyDescent="0.2"/>
  <cols>
    <col min="1" max="34" width="2.44140625" style="293" customWidth="1"/>
    <col min="35" max="122" width="2.44140625" style="292" customWidth="1"/>
    <col min="123" max="16384" width="2.44140625" style="292" hidden="1"/>
  </cols>
  <sheetData>
    <row r="1" spans="1:34" ht="13.5" customHeight="1"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ht="13.2" x14ac:dyDescent="0.2">
      <c r="S2" s="292"/>
      <c r="AH2" s="292"/>
    </row>
    <row r="3" spans="1:34" ht="13.2" x14ac:dyDescent="0.2">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ht="13.2" x14ac:dyDescent="0.2"/>
    <row r="5" spans="1:34" ht="13.2" x14ac:dyDescent="0.2"/>
    <row r="6" spans="1:34" ht="13.2" x14ac:dyDescent="0.2"/>
    <row r="7" spans="1:34" ht="13.2" x14ac:dyDescent="0.2"/>
    <row r="8" spans="1:34" ht="13.2" x14ac:dyDescent="0.2"/>
    <row r="9" spans="1:34" ht="13.2" x14ac:dyDescent="0.2">
      <c r="AH9" s="292"/>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92"/>
    </row>
    <row r="18" spans="12:34" ht="13.2" x14ac:dyDescent="0.2"/>
    <row r="19" spans="12:34" ht="13.2" x14ac:dyDescent="0.2"/>
    <row r="20" spans="12:34" ht="13.2" x14ac:dyDescent="0.2">
      <c r="AH20" s="292"/>
    </row>
    <row r="21" spans="12:34" ht="13.2" x14ac:dyDescent="0.2">
      <c r="AH21" s="292"/>
    </row>
    <row r="22" spans="12:34" ht="13.2" x14ac:dyDescent="0.2"/>
    <row r="23" spans="12:34" ht="13.2" x14ac:dyDescent="0.2"/>
    <row r="24" spans="12:34" ht="13.2" x14ac:dyDescent="0.2">
      <c r="Q24" s="292"/>
    </row>
    <row r="25" spans="12:34" ht="13.2" x14ac:dyDescent="0.2"/>
    <row r="26" spans="12:34" ht="13.2" x14ac:dyDescent="0.2"/>
    <row r="27" spans="12:34" ht="13.2" x14ac:dyDescent="0.2"/>
    <row r="28" spans="12:34" ht="13.2" x14ac:dyDescent="0.2">
      <c r="O28" s="292"/>
      <c r="T28" s="292"/>
      <c r="AH28" s="292"/>
    </row>
    <row r="29" spans="12:34" ht="13.2" x14ac:dyDescent="0.2"/>
    <row r="30" spans="12:34" ht="13.2" x14ac:dyDescent="0.2"/>
    <row r="31" spans="12:34" ht="13.2" x14ac:dyDescent="0.2">
      <c r="Q31" s="292"/>
    </row>
    <row r="32" spans="12:34" ht="13.2" x14ac:dyDescent="0.2">
      <c r="L32" s="292"/>
    </row>
    <row r="33" spans="2:34" ht="13.2" x14ac:dyDescent="0.2">
      <c r="C33" s="292"/>
      <c r="E33" s="292"/>
      <c r="G33" s="292"/>
      <c r="I33" s="292"/>
      <c r="X33" s="292"/>
    </row>
    <row r="34" spans="2:34" ht="13.2" x14ac:dyDescent="0.2">
      <c r="B34" s="292"/>
      <c r="P34" s="292"/>
      <c r="R34" s="292"/>
      <c r="T34" s="292"/>
    </row>
    <row r="35" spans="2:34" ht="13.2" x14ac:dyDescent="0.2">
      <c r="D35" s="292"/>
      <c r="W35" s="292"/>
      <c r="AC35" s="292"/>
      <c r="AD35" s="292"/>
      <c r="AE35" s="292"/>
      <c r="AF35" s="292"/>
      <c r="AG35" s="292"/>
      <c r="AH35" s="292"/>
    </row>
    <row r="36" spans="2:34" ht="13.2" x14ac:dyDescent="0.2">
      <c r="H36" s="292"/>
      <c r="J36" s="292"/>
      <c r="K36" s="292"/>
      <c r="M36" s="292"/>
      <c r="Y36" s="292"/>
      <c r="Z36" s="292"/>
      <c r="AA36" s="292"/>
      <c r="AB36" s="292"/>
      <c r="AC36" s="292"/>
      <c r="AD36" s="292"/>
      <c r="AE36" s="292"/>
      <c r="AF36" s="292"/>
      <c r="AG36" s="292"/>
      <c r="AH36" s="292"/>
    </row>
    <row r="37" spans="2:34" ht="13.2" x14ac:dyDescent="0.2">
      <c r="AH37" s="292"/>
    </row>
    <row r="38" spans="2:34" ht="13.2" x14ac:dyDescent="0.2">
      <c r="AG38" s="292"/>
      <c r="AH38" s="292"/>
    </row>
    <row r="39" spans="2:34" ht="13.2" x14ac:dyDescent="0.2"/>
    <row r="40" spans="2:34" ht="13.2" x14ac:dyDescent="0.2">
      <c r="X40" s="292"/>
    </row>
    <row r="41" spans="2:34" ht="13.2" x14ac:dyDescent="0.2">
      <c r="R41" s="292"/>
    </row>
    <row r="42" spans="2:34" ht="13.2" x14ac:dyDescent="0.2">
      <c r="W42" s="292"/>
    </row>
    <row r="43" spans="2:34" ht="13.2" x14ac:dyDescent="0.2">
      <c r="Y43" s="292"/>
      <c r="Z43" s="292"/>
      <c r="AA43" s="292"/>
      <c r="AB43" s="292"/>
      <c r="AC43" s="292"/>
      <c r="AD43" s="292"/>
      <c r="AE43" s="292"/>
      <c r="AF43" s="292"/>
      <c r="AG43" s="292"/>
      <c r="AH43" s="292"/>
    </row>
    <row r="44" spans="2:34" ht="13.2" x14ac:dyDescent="0.2">
      <c r="AH44" s="292"/>
    </row>
    <row r="45" spans="2:34" ht="13.2" x14ac:dyDescent="0.2">
      <c r="X45" s="292"/>
    </row>
    <row r="46" spans="2:34" ht="13.2" x14ac:dyDescent="0.2"/>
    <row r="47" spans="2:34" ht="13.2" x14ac:dyDescent="0.2"/>
    <row r="48" spans="2:34" ht="13.2" x14ac:dyDescent="0.2">
      <c r="W48" s="292"/>
      <c r="Y48" s="292"/>
      <c r="Z48" s="292"/>
      <c r="AA48" s="292"/>
      <c r="AB48" s="292"/>
      <c r="AC48" s="292"/>
      <c r="AD48" s="292"/>
      <c r="AE48" s="292"/>
      <c r="AF48" s="292"/>
      <c r="AG48" s="292"/>
      <c r="AH48" s="292"/>
    </row>
    <row r="49" spans="28:34" ht="13.2" x14ac:dyDescent="0.2"/>
    <row r="50" spans="28:34" ht="13.2" x14ac:dyDescent="0.2">
      <c r="AE50" s="292"/>
      <c r="AF50" s="292"/>
      <c r="AG50" s="292"/>
      <c r="AH50" s="292"/>
    </row>
    <row r="51" spans="28:34" ht="13.2" x14ac:dyDescent="0.2">
      <c r="AC51" s="292"/>
      <c r="AD51" s="292"/>
      <c r="AE51" s="292"/>
      <c r="AF51" s="292"/>
      <c r="AG51" s="292"/>
      <c r="AH51" s="292"/>
    </row>
    <row r="52" spans="28:34" ht="13.2" x14ac:dyDescent="0.2"/>
    <row r="53" spans="28:34" ht="13.2" x14ac:dyDescent="0.2">
      <c r="AF53" s="292"/>
      <c r="AG53" s="292"/>
      <c r="AH53" s="292"/>
    </row>
    <row r="54" spans="28:34" ht="13.2" x14ac:dyDescent="0.2">
      <c r="AH54" s="292"/>
    </row>
    <row r="55" spans="28:34" ht="13.2" x14ac:dyDescent="0.2"/>
    <row r="56" spans="28:34" ht="13.2" x14ac:dyDescent="0.2">
      <c r="AB56" s="292"/>
      <c r="AC56" s="292"/>
      <c r="AD56" s="292"/>
      <c r="AE56" s="292"/>
      <c r="AF56" s="292"/>
      <c r="AG56" s="292"/>
      <c r="AH56" s="292"/>
    </row>
    <row r="57" spans="28:34" ht="13.2" x14ac:dyDescent="0.2">
      <c r="AH57" s="292"/>
    </row>
    <row r="58" spans="28:34" ht="13.2" x14ac:dyDescent="0.2">
      <c r="AH58" s="292"/>
    </row>
    <row r="59" spans="28:34" ht="13.2" x14ac:dyDescent="0.2"/>
    <row r="60" spans="28:34" ht="13.2" x14ac:dyDescent="0.2"/>
    <row r="61" spans="28:34" ht="13.2" x14ac:dyDescent="0.2"/>
    <row r="62" spans="28:34" ht="13.2" x14ac:dyDescent="0.2"/>
    <row r="63" spans="28:34" ht="13.2" x14ac:dyDescent="0.2">
      <c r="AH63" s="292"/>
    </row>
    <row r="64" spans="28:34" ht="13.2" x14ac:dyDescent="0.2">
      <c r="AG64" s="292"/>
      <c r="AH64" s="292"/>
    </row>
    <row r="65" spans="28:34" ht="13.2" x14ac:dyDescent="0.2"/>
    <row r="66" spans="28:34" ht="13.2" x14ac:dyDescent="0.2"/>
    <row r="67" spans="28:34" ht="13.2" x14ac:dyDescent="0.2"/>
    <row r="68" spans="28:34" ht="13.2" x14ac:dyDescent="0.2">
      <c r="AB68" s="292"/>
      <c r="AC68" s="292"/>
      <c r="AD68" s="292"/>
      <c r="AE68" s="292"/>
      <c r="AF68" s="292"/>
      <c r="AG68" s="292"/>
      <c r="AH68" s="292"/>
    </row>
    <row r="69" spans="28:34" ht="13.2" x14ac:dyDescent="0.2">
      <c r="AF69" s="292"/>
      <c r="AG69" s="292"/>
      <c r="AH69" s="292"/>
    </row>
    <row r="70" spans="28:34" ht="13.2" x14ac:dyDescent="0.2"/>
    <row r="71" spans="28:34" ht="13.2" x14ac:dyDescent="0.2"/>
    <row r="72" spans="28:34" ht="13.2" x14ac:dyDescent="0.2"/>
    <row r="73" spans="28:34" ht="13.2" x14ac:dyDescent="0.2"/>
    <row r="74" spans="28:34" ht="13.2" x14ac:dyDescent="0.2"/>
    <row r="75" spans="28:34" ht="13.2" x14ac:dyDescent="0.2">
      <c r="AH75" s="292"/>
    </row>
    <row r="76" spans="28:34" ht="13.2" x14ac:dyDescent="0.2">
      <c r="AF76" s="292"/>
      <c r="AG76" s="292"/>
      <c r="AH76" s="292"/>
    </row>
    <row r="77" spans="28:34" ht="13.2" x14ac:dyDescent="0.2">
      <c r="AG77" s="292"/>
      <c r="AH77" s="292"/>
    </row>
    <row r="78" spans="28:34" ht="13.2" x14ac:dyDescent="0.2"/>
    <row r="79" spans="28:34" ht="13.2" x14ac:dyDescent="0.2"/>
    <row r="80" spans="28:34" ht="13.2" x14ac:dyDescent="0.2"/>
    <row r="81" spans="25:34" ht="13.2" x14ac:dyDescent="0.2"/>
    <row r="82" spans="25:34" ht="13.2" x14ac:dyDescent="0.2">
      <c r="Y82" s="292"/>
    </row>
    <row r="83" spans="25:34" ht="13.2" x14ac:dyDescent="0.2">
      <c r="Y83" s="292"/>
      <c r="Z83" s="292"/>
      <c r="AA83" s="292"/>
      <c r="AB83" s="292"/>
      <c r="AC83" s="292"/>
      <c r="AD83" s="292"/>
      <c r="AE83" s="292"/>
      <c r="AF83" s="292"/>
      <c r="AG83" s="292"/>
      <c r="AH83" s="292"/>
    </row>
    <row r="84" spans="25:34" ht="13.2" x14ac:dyDescent="0.2"/>
    <row r="85" spans="25:34" ht="13.2" x14ac:dyDescent="0.2"/>
    <row r="86" spans="25:34" ht="13.2" x14ac:dyDescent="0.2"/>
    <row r="87" spans="25:34" ht="13.2" x14ac:dyDescent="0.2"/>
    <row r="88" spans="25:34" ht="13.2" x14ac:dyDescent="0.2">
      <c r="AH88" s="29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2"/>
      <c r="AG94" s="292"/>
      <c r="AH94" s="292"/>
    </row>
    <row r="95" spans="25:34" ht="13.5" customHeight="1" x14ac:dyDescent="0.2">
      <c r="AH95" s="29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2"/>
    </row>
    <row r="102" spans="33:34" ht="13.5" customHeight="1" x14ac:dyDescent="0.2"/>
    <row r="103" spans="33:34" ht="13.5" customHeight="1" x14ac:dyDescent="0.2"/>
    <row r="104" spans="33:34" ht="13.5" customHeight="1" x14ac:dyDescent="0.2">
      <c r="AG104" s="292"/>
      <c r="AH104" s="29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2"/>
    </row>
    <row r="117" spans="34:122" ht="13.5" customHeight="1" x14ac:dyDescent="0.2"/>
    <row r="118" spans="34:122" ht="13.5" customHeight="1" x14ac:dyDescent="0.2"/>
    <row r="119" spans="34:122" ht="13.5" customHeight="1" x14ac:dyDescent="0.2"/>
    <row r="120" spans="34:122" ht="13.5" customHeight="1" x14ac:dyDescent="0.2">
      <c r="AH120" s="292"/>
    </row>
    <row r="121" spans="34:122" ht="13.5" customHeight="1" x14ac:dyDescent="0.2">
      <c r="AH121" s="292"/>
    </row>
    <row r="122" spans="34:122" ht="13.5" customHeight="1" x14ac:dyDescent="0.2"/>
    <row r="123" spans="34:122" ht="13.5" customHeight="1" x14ac:dyDescent="0.2"/>
    <row r="124" spans="34:122" ht="13.5" customHeight="1" x14ac:dyDescent="0.2"/>
    <row r="125" spans="34:122" ht="13.5" customHeight="1" x14ac:dyDescent="0.2">
      <c r="DR125" s="292" t="s">
        <v>503</v>
      </c>
    </row>
  </sheetData>
  <sheetProtection algorithmName="SHA-512" hashValue="bpezw5NqJP5cnTd7mpxAtBQ9tPbirwt+z8qxBP9zmZ+ZPlsfYmx9Racg2PckwOFa9DXQbcjJ9sGEgbDW0Jj2sw==" saltValue="+8oCQzabaJ4g+NsTJkqFcQ==" spinCount="100000" sheet="1" objects="1" scenarios="1"/>
  <dataConsolidate/>
  <phoneticPr fontId="2"/>
  <printOptions horizontalCentered="1" verticalCentered="1"/>
  <pageMargins left="0" right="0" top="0.19685039370078741" bottom="0.39370078740157483" header="0.39370078740157483" footer="0"/>
  <pageSetup paperSize="8" scale="51" orientation="landscape" r:id="rId1"/>
  <headerFooter>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view="pageBreakPreview" topLeftCell="A71" zoomScale="55" zoomScaleNormal="55" zoomScaleSheetLayoutView="55" workbookViewId="0">
      <selection activeCell="AO42" sqref="AO42:BC42"/>
    </sheetView>
  </sheetViews>
  <sheetFormatPr defaultColWidth="0" defaultRowHeight="13.5" customHeight="1" zeroHeight="1" x14ac:dyDescent="0.2"/>
  <cols>
    <col min="1" max="34" width="2.44140625" style="293" customWidth="1"/>
    <col min="35" max="122" width="2.44140625" style="292" customWidth="1"/>
    <col min="123" max="16384" width="2.44140625" style="292" hidden="1"/>
  </cols>
  <sheetData>
    <row r="1" spans="2:34" ht="13.5" customHeight="1"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ht="13.2" x14ac:dyDescent="0.2">
      <c r="S2" s="292"/>
      <c r="AH2" s="292"/>
    </row>
    <row r="3" spans="2:34" ht="13.2" x14ac:dyDescent="0.2">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ht="13.2" x14ac:dyDescent="0.2"/>
    <row r="5" spans="2:34" ht="13.2" x14ac:dyDescent="0.2"/>
    <row r="6" spans="2:34" ht="13.2" x14ac:dyDescent="0.2"/>
    <row r="7" spans="2:34" ht="13.2" x14ac:dyDescent="0.2"/>
    <row r="8" spans="2:34" ht="13.2" x14ac:dyDescent="0.2"/>
    <row r="9" spans="2:34" ht="13.2" x14ac:dyDescent="0.2">
      <c r="AH9" s="292"/>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92"/>
    </row>
    <row r="18" spans="12:34" ht="13.2" x14ac:dyDescent="0.2"/>
    <row r="19" spans="12:34" ht="13.2" x14ac:dyDescent="0.2"/>
    <row r="20" spans="12:34" ht="13.2" x14ac:dyDescent="0.2">
      <c r="AH20" s="292"/>
    </row>
    <row r="21" spans="12:34" ht="13.2" x14ac:dyDescent="0.2">
      <c r="AH21" s="292"/>
    </row>
    <row r="22" spans="12:34" ht="13.2" x14ac:dyDescent="0.2"/>
    <row r="23" spans="12:34" ht="13.2" x14ac:dyDescent="0.2"/>
    <row r="24" spans="12:34" ht="13.2" x14ac:dyDescent="0.2">
      <c r="Q24" s="292"/>
    </row>
    <row r="25" spans="12:34" ht="13.2" x14ac:dyDescent="0.2"/>
    <row r="26" spans="12:34" ht="13.2" x14ac:dyDescent="0.2"/>
    <row r="27" spans="12:34" ht="13.2" x14ac:dyDescent="0.2"/>
    <row r="28" spans="12:34" ht="13.2" x14ac:dyDescent="0.2">
      <c r="O28" s="292"/>
      <c r="T28" s="292"/>
      <c r="AH28" s="292"/>
    </row>
    <row r="29" spans="12:34" ht="13.2" x14ac:dyDescent="0.2"/>
    <row r="30" spans="12:34" ht="13.2" x14ac:dyDescent="0.2"/>
    <row r="31" spans="12:34" ht="13.2" x14ac:dyDescent="0.2">
      <c r="Q31" s="292"/>
    </row>
    <row r="32" spans="12:34" ht="13.2" x14ac:dyDescent="0.2">
      <c r="L32" s="292"/>
    </row>
    <row r="33" spans="2:34" ht="13.2" x14ac:dyDescent="0.2">
      <c r="C33" s="292"/>
      <c r="E33" s="292"/>
      <c r="G33" s="292"/>
      <c r="I33" s="292"/>
      <c r="X33" s="292"/>
    </row>
    <row r="34" spans="2:34" ht="13.2" x14ac:dyDescent="0.2">
      <c r="B34" s="292"/>
      <c r="P34" s="292"/>
      <c r="R34" s="292"/>
      <c r="T34" s="292"/>
    </row>
    <row r="35" spans="2:34" ht="13.2" x14ac:dyDescent="0.2">
      <c r="D35" s="292"/>
      <c r="W35" s="292"/>
      <c r="AC35" s="292"/>
      <c r="AD35" s="292"/>
      <c r="AE35" s="292"/>
      <c r="AF35" s="292"/>
      <c r="AG35" s="292"/>
      <c r="AH35" s="292"/>
    </row>
    <row r="36" spans="2:34" ht="13.2" x14ac:dyDescent="0.2">
      <c r="H36" s="292"/>
      <c r="J36" s="292"/>
      <c r="K36" s="292"/>
      <c r="M36" s="292"/>
      <c r="Y36" s="292"/>
      <c r="Z36" s="292"/>
      <c r="AA36" s="292"/>
      <c r="AB36" s="292"/>
      <c r="AC36" s="292"/>
      <c r="AD36" s="292"/>
      <c r="AE36" s="292"/>
      <c r="AF36" s="292"/>
      <c r="AG36" s="292"/>
      <c r="AH36" s="292"/>
    </row>
    <row r="37" spans="2:34" ht="13.2" x14ac:dyDescent="0.2">
      <c r="AH37" s="292"/>
    </row>
    <row r="38" spans="2:34" ht="13.2" x14ac:dyDescent="0.2">
      <c r="AG38" s="292"/>
      <c r="AH38" s="292"/>
    </row>
    <row r="39" spans="2:34" ht="13.2" x14ac:dyDescent="0.2"/>
    <row r="40" spans="2:34" ht="13.2" x14ac:dyDescent="0.2">
      <c r="X40" s="292"/>
    </row>
    <row r="41" spans="2:34" ht="13.2" x14ac:dyDescent="0.2">
      <c r="R41" s="292"/>
    </row>
    <row r="42" spans="2:34" ht="13.2" x14ac:dyDescent="0.2">
      <c r="W42" s="292"/>
    </row>
    <row r="43" spans="2:34" ht="13.2" x14ac:dyDescent="0.2">
      <c r="Y43" s="292"/>
      <c r="Z43" s="292"/>
      <c r="AA43" s="292"/>
      <c r="AB43" s="292"/>
      <c r="AC43" s="292"/>
      <c r="AD43" s="292"/>
      <c r="AE43" s="292"/>
      <c r="AF43" s="292"/>
      <c r="AG43" s="292"/>
      <c r="AH43" s="292"/>
    </row>
    <row r="44" spans="2:34" ht="13.2" x14ac:dyDescent="0.2">
      <c r="AH44" s="292"/>
    </row>
    <row r="45" spans="2:34" ht="13.2" x14ac:dyDescent="0.2">
      <c r="X45" s="292"/>
    </row>
    <row r="46" spans="2:34" ht="13.2" x14ac:dyDescent="0.2"/>
    <row r="47" spans="2:34" ht="13.2" x14ac:dyDescent="0.2"/>
    <row r="48" spans="2:34" ht="13.2" x14ac:dyDescent="0.2">
      <c r="W48" s="292"/>
      <c r="Y48" s="292"/>
      <c r="Z48" s="292"/>
      <c r="AA48" s="292"/>
      <c r="AB48" s="292"/>
      <c r="AC48" s="292"/>
      <c r="AD48" s="292"/>
      <c r="AE48" s="292"/>
      <c r="AF48" s="292"/>
      <c r="AG48" s="292"/>
      <c r="AH48" s="292"/>
    </row>
    <row r="49" spans="28:34" ht="13.2" x14ac:dyDescent="0.2"/>
    <row r="50" spans="28:34" ht="13.2" x14ac:dyDescent="0.2">
      <c r="AE50" s="292"/>
      <c r="AF50" s="292"/>
      <c r="AG50" s="292"/>
      <c r="AH50" s="292"/>
    </row>
    <row r="51" spans="28:34" ht="13.2" x14ac:dyDescent="0.2">
      <c r="AC51" s="292"/>
      <c r="AD51" s="292"/>
      <c r="AE51" s="292"/>
      <c r="AF51" s="292"/>
      <c r="AG51" s="292"/>
      <c r="AH51" s="292"/>
    </row>
    <row r="52" spans="28:34" ht="13.2" x14ac:dyDescent="0.2"/>
    <row r="53" spans="28:34" ht="13.2" x14ac:dyDescent="0.2">
      <c r="AF53" s="292"/>
      <c r="AG53" s="292"/>
      <c r="AH53" s="292"/>
    </row>
    <row r="54" spans="28:34" ht="13.2" x14ac:dyDescent="0.2">
      <c r="AH54" s="292"/>
    </row>
    <row r="55" spans="28:34" ht="13.2" x14ac:dyDescent="0.2"/>
    <row r="56" spans="28:34" ht="13.2" x14ac:dyDescent="0.2">
      <c r="AB56" s="292"/>
      <c r="AC56" s="292"/>
      <c r="AD56" s="292"/>
      <c r="AE56" s="292"/>
      <c r="AF56" s="292"/>
      <c r="AG56" s="292"/>
      <c r="AH56" s="292"/>
    </row>
    <row r="57" spans="28:34" ht="13.2" x14ac:dyDescent="0.2">
      <c r="AH57" s="292"/>
    </row>
    <row r="58" spans="28:34" ht="13.2" x14ac:dyDescent="0.2">
      <c r="AH58" s="292"/>
    </row>
    <row r="59" spans="28:34" ht="13.2" x14ac:dyDescent="0.2">
      <c r="AG59" s="292"/>
      <c r="AH59" s="292"/>
    </row>
    <row r="60" spans="28:34" ht="13.2" x14ac:dyDescent="0.2"/>
    <row r="61" spans="28:34" ht="13.2" x14ac:dyDescent="0.2"/>
    <row r="62" spans="28:34" ht="13.2" x14ac:dyDescent="0.2"/>
    <row r="63" spans="28:34" ht="13.2" x14ac:dyDescent="0.2">
      <c r="AH63" s="292"/>
    </row>
    <row r="64" spans="28:34" ht="13.2" x14ac:dyDescent="0.2">
      <c r="AG64" s="292"/>
      <c r="AH64" s="292"/>
    </row>
    <row r="65" spans="28:34" ht="13.2" x14ac:dyDescent="0.2"/>
    <row r="66" spans="28:34" ht="13.2" x14ac:dyDescent="0.2"/>
    <row r="67" spans="28:34" ht="13.2" x14ac:dyDescent="0.2"/>
    <row r="68" spans="28:34" ht="13.2" x14ac:dyDescent="0.2">
      <c r="AB68" s="292"/>
      <c r="AC68" s="292"/>
      <c r="AD68" s="292"/>
      <c r="AE68" s="292"/>
      <c r="AF68" s="292"/>
      <c r="AG68" s="292"/>
      <c r="AH68" s="292"/>
    </row>
    <row r="69" spans="28:34" ht="13.2" x14ac:dyDescent="0.2">
      <c r="AF69" s="292"/>
      <c r="AG69" s="292"/>
      <c r="AH69" s="292"/>
    </row>
    <row r="70" spans="28:34" ht="13.2" x14ac:dyDescent="0.2"/>
    <row r="71" spans="28:34" ht="13.2" x14ac:dyDescent="0.2"/>
    <row r="72" spans="28:34" ht="13.2" x14ac:dyDescent="0.2"/>
    <row r="73" spans="28:34" ht="13.2" x14ac:dyDescent="0.2"/>
    <row r="74" spans="28:34" ht="13.2" x14ac:dyDescent="0.2"/>
    <row r="75" spans="28:34" ht="13.2" x14ac:dyDescent="0.2">
      <c r="AH75" s="292"/>
    </row>
    <row r="76" spans="28:34" ht="13.2" x14ac:dyDescent="0.2">
      <c r="AF76" s="292"/>
      <c r="AG76" s="292"/>
      <c r="AH76" s="292"/>
    </row>
    <row r="77" spans="28:34" ht="13.2" x14ac:dyDescent="0.2">
      <c r="AG77" s="292"/>
      <c r="AH77" s="292"/>
    </row>
    <row r="78" spans="28:34" ht="13.2" x14ac:dyDescent="0.2"/>
    <row r="79" spans="28:34" ht="13.2" x14ac:dyDescent="0.2"/>
    <row r="80" spans="28:34" ht="13.2" x14ac:dyDescent="0.2"/>
    <row r="81" spans="25:34" ht="13.2" x14ac:dyDescent="0.2"/>
    <row r="82" spans="25:34" ht="13.2" x14ac:dyDescent="0.2">
      <c r="Y82" s="292"/>
    </row>
    <row r="83" spans="25:34" ht="13.2" x14ac:dyDescent="0.2">
      <c r="Y83" s="292"/>
      <c r="Z83" s="292"/>
      <c r="AA83" s="292"/>
      <c r="AB83" s="292"/>
      <c r="AC83" s="292"/>
      <c r="AD83" s="292"/>
      <c r="AE83" s="292"/>
      <c r="AF83" s="292"/>
      <c r="AG83" s="292"/>
      <c r="AH83" s="292"/>
    </row>
    <row r="84" spans="25:34" ht="13.2" x14ac:dyDescent="0.2"/>
    <row r="85" spans="25:34" ht="13.2" x14ac:dyDescent="0.2"/>
    <row r="86" spans="25:34" ht="13.2" x14ac:dyDescent="0.2"/>
    <row r="87" spans="25:34" ht="13.2" x14ac:dyDescent="0.2"/>
    <row r="88" spans="25:34" ht="13.2" x14ac:dyDescent="0.2">
      <c r="AH88" s="29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2"/>
      <c r="AG94" s="292"/>
      <c r="AH94" s="292"/>
    </row>
    <row r="95" spans="25:34" ht="13.5" customHeight="1" x14ac:dyDescent="0.2">
      <c r="AH95" s="29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2"/>
    </row>
    <row r="102" spans="33:34" ht="13.5" customHeight="1" x14ac:dyDescent="0.2"/>
    <row r="103" spans="33:34" ht="13.5" customHeight="1" x14ac:dyDescent="0.2"/>
    <row r="104" spans="33:34" ht="13.5" customHeight="1" x14ac:dyDescent="0.2">
      <c r="AG104" s="292"/>
      <c r="AH104" s="29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2"/>
    </row>
    <row r="117" spans="34:122" ht="13.5" customHeight="1" x14ac:dyDescent="0.2"/>
    <row r="118" spans="34:122" ht="13.5" customHeight="1" x14ac:dyDescent="0.2"/>
    <row r="119" spans="34:122" ht="13.5" customHeight="1" x14ac:dyDescent="0.2"/>
    <row r="120" spans="34:122" ht="13.5" customHeight="1" x14ac:dyDescent="0.2">
      <c r="AH120" s="292"/>
    </row>
    <row r="121" spans="34:122" ht="13.5" customHeight="1" x14ac:dyDescent="0.2">
      <c r="AH121" s="292"/>
    </row>
    <row r="122" spans="34:122" ht="13.5" customHeight="1" x14ac:dyDescent="0.2"/>
    <row r="123" spans="34:122" ht="13.5" customHeight="1" x14ac:dyDescent="0.2"/>
    <row r="124" spans="34:122" ht="13.5" customHeight="1" x14ac:dyDescent="0.2"/>
    <row r="125" spans="34:122" ht="13.5" customHeight="1" x14ac:dyDescent="0.2">
      <c r="DR125" s="292" t="s">
        <v>503</v>
      </c>
    </row>
  </sheetData>
  <sheetProtection algorithmName="SHA-512" hashValue="g8scp8x1Pcy+7pRWWF100yNnWBxKMJqZ6iVGep5RdOOrdTywCqWDKa8xRRJ0KHW32gzZDUGc33DkRCnASu+8WA==" saltValue="QVG9Juo8wlVyI0/uzdW5AQ==" spinCount="100000" sheet="1" objects="1" scenarios="1"/>
  <dataConsolidate/>
  <phoneticPr fontId="2"/>
  <printOptions horizontalCentered="1" verticalCentered="1"/>
  <pageMargins left="0" right="0" top="0.19685039370078741" bottom="0.39370078740157483" header="0.39370078740157483" footer="0"/>
  <pageSetup paperSize="8" scale="51"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50" customWidth="1"/>
    <col min="2" max="8" width="13.33203125" style="150" customWidth="1"/>
    <col min="9" max="16384" width="11.109375" style="150"/>
  </cols>
  <sheetData>
    <row r="1" spans="1:8" x14ac:dyDescent="0.2">
      <c r="A1" s="144"/>
      <c r="B1" s="145"/>
      <c r="C1" s="146"/>
      <c r="D1" s="147"/>
      <c r="E1" s="148"/>
      <c r="F1" s="148"/>
      <c r="G1" s="148"/>
      <c r="H1" s="149"/>
    </row>
    <row r="2" spans="1:8" x14ac:dyDescent="0.2">
      <c r="A2" s="151"/>
      <c r="B2" s="152"/>
      <c r="C2" s="153"/>
      <c r="D2" s="154" t="s">
        <v>51</v>
      </c>
      <c r="E2" s="155"/>
      <c r="F2" s="156" t="s">
        <v>553</v>
      </c>
      <c r="G2" s="157"/>
      <c r="H2" s="158"/>
    </row>
    <row r="3" spans="1:8" x14ac:dyDescent="0.2">
      <c r="A3" s="154" t="s">
        <v>546</v>
      </c>
      <c r="B3" s="159"/>
      <c r="C3" s="160"/>
      <c r="D3" s="161">
        <v>90738</v>
      </c>
      <c r="E3" s="162"/>
      <c r="F3" s="163">
        <v>65942</v>
      </c>
      <c r="G3" s="164"/>
      <c r="H3" s="165"/>
    </row>
    <row r="4" spans="1:8" x14ac:dyDescent="0.2">
      <c r="A4" s="166"/>
      <c r="B4" s="167"/>
      <c r="C4" s="168"/>
      <c r="D4" s="169">
        <v>41615</v>
      </c>
      <c r="E4" s="170"/>
      <c r="F4" s="171">
        <v>32778</v>
      </c>
      <c r="G4" s="172"/>
      <c r="H4" s="173"/>
    </row>
    <row r="5" spans="1:8" x14ac:dyDescent="0.2">
      <c r="A5" s="154" t="s">
        <v>548</v>
      </c>
      <c r="B5" s="159"/>
      <c r="C5" s="160"/>
      <c r="D5" s="161">
        <v>75143</v>
      </c>
      <c r="E5" s="162"/>
      <c r="F5" s="163">
        <v>68655</v>
      </c>
      <c r="G5" s="164"/>
      <c r="H5" s="165"/>
    </row>
    <row r="6" spans="1:8" x14ac:dyDescent="0.2">
      <c r="A6" s="166"/>
      <c r="B6" s="167"/>
      <c r="C6" s="168"/>
      <c r="D6" s="169">
        <v>35368</v>
      </c>
      <c r="E6" s="170"/>
      <c r="F6" s="171">
        <v>32316</v>
      </c>
      <c r="G6" s="172"/>
      <c r="H6" s="173"/>
    </row>
    <row r="7" spans="1:8" x14ac:dyDescent="0.2">
      <c r="A7" s="154" t="s">
        <v>549</v>
      </c>
      <c r="B7" s="159"/>
      <c r="C7" s="160"/>
      <c r="D7" s="161">
        <v>76834</v>
      </c>
      <c r="E7" s="162"/>
      <c r="F7" s="163">
        <v>66863</v>
      </c>
      <c r="G7" s="164"/>
      <c r="H7" s="165"/>
    </row>
    <row r="8" spans="1:8" x14ac:dyDescent="0.2">
      <c r="A8" s="166"/>
      <c r="B8" s="167"/>
      <c r="C8" s="168"/>
      <c r="D8" s="169">
        <v>35681</v>
      </c>
      <c r="E8" s="170"/>
      <c r="F8" s="171">
        <v>32770</v>
      </c>
      <c r="G8" s="172"/>
      <c r="H8" s="173"/>
    </row>
    <row r="9" spans="1:8" x14ac:dyDescent="0.2">
      <c r="A9" s="154" t="s">
        <v>550</v>
      </c>
      <c r="B9" s="159"/>
      <c r="C9" s="160"/>
      <c r="D9" s="161">
        <v>102830</v>
      </c>
      <c r="E9" s="162"/>
      <c r="F9" s="163">
        <v>72051</v>
      </c>
      <c r="G9" s="164"/>
      <c r="H9" s="165"/>
    </row>
    <row r="10" spans="1:8" x14ac:dyDescent="0.2">
      <c r="A10" s="166"/>
      <c r="B10" s="167"/>
      <c r="C10" s="168"/>
      <c r="D10" s="169">
        <v>29934</v>
      </c>
      <c r="E10" s="170"/>
      <c r="F10" s="171">
        <v>34140</v>
      </c>
      <c r="G10" s="172"/>
      <c r="H10" s="173"/>
    </row>
    <row r="11" spans="1:8" x14ac:dyDescent="0.2">
      <c r="A11" s="154" t="s">
        <v>551</v>
      </c>
      <c r="B11" s="159"/>
      <c r="C11" s="160"/>
      <c r="D11" s="161">
        <v>50790</v>
      </c>
      <c r="E11" s="162"/>
      <c r="F11" s="163">
        <v>72756</v>
      </c>
      <c r="G11" s="164"/>
      <c r="H11" s="165"/>
    </row>
    <row r="12" spans="1:8" x14ac:dyDescent="0.2">
      <c r="A12" s="166"/>
      <c r="B12" s="167"/>
      <c r="C12" s="174"/>
      <c r="D12" s="169">
        <v>21100</v>
      </c>
      <c r="E12" s="170"/>
      <c r="F12" s="171">
        <v>32117</v>
      </c>
      <c r="G12" s="172"/>
      <c r="H12" s="173"/>
    </row>
    <row r="13" spans="1:8" x14ac:dyDescent="0.2">
      <c r="A13" s="154"/>
      <c r="B13" s="159"/>
      <c r="C13" s="175"/>
      <c r="D13" s="176">
        <v>79267</v>
      </c>
      <c r="E13" s="177"/>
      <c r="F13" s="178">
        <v>69253</v>
      </c>
      <c r="G13" s="179"/>
      <c r="H13" s="165"/>
    </row>
    <row r="14" spans="1:8" x14ac:dyDescent="0.2">
      <c r="A14" s="166"/>
      <c r="B14" s="167"/>
      <c r="C14" s="168"/>
      <c r="D14" s="169">
        <v>32740</v>
      </c>
      <c r="E14" s="170"/>
      <c r="F14" s="171">
        <v>32824</v>
      </c>
      <c r="G14" s="172"/>
      <c r="H14" s="173"/>
    </row>
    <row r="17" spans="1:11" x14ac:dyDescent="0.2">
      <c r="A17" s="150" t="s">
        <v>52</v>
      </c>
    </row>
    <row r="18" spans="1:11" x14ac:dyDescent="0.2">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2">
      <c r="A19" s="180" t="s">
        <v>53</v>
      </c>
      <c r="B19" s="180">
        <f>ROUND(VALUE(SUBSTITUTE(実質収支比率等に係る経年分析!F$48,"▲","-")),2)</f>
        <v>7.57</v>
      </c>
      <c r="C19" s="180">
        <f>ROUND(VALUE(SUBSTITUTE(実質収支比率等に係る経年分析!G$48,"▲","-")),2)</f>
        <v>7.16</v>
      </c>
      <c r="D19" s="180">
        <f>ROUND(VALUE(SUBSTITUTE(実質収支比率等に係る経年分析!H$48,"▲","-")),2)</f>
        <v>9.08</v>
      </c>
      <c r="E19" s="180">
        <f>ROUND(VALUE(SUBSTITUTE(実質収支比率等に係る経年分析!I$48,"▲","-")),2)</f>
        <v>8.7899999999999991</v>
      </c>
      <c r="F19" s="180">
        <f>ROUND(VALUE(SUBSTITUTE(実質収支比率等に係る経年分析!J$48,"▲","-")),2)</f>
        <v>10.99</v>
      </c>
    </row>
    <row r="20" spans="1:11" x14ac:dyDescent="0.2">
      <c r="A20" s="180" t="s">
        <v>54</v>
      </c>
      <c r="B20" s="180">
        <f>ROUND(VALUE(SUBSTITUTE(実質収支比率等に係る経年分析!F$47,"▲","-")),2)</f>
        <v>24.78</v>
      </c>
      <c r="C20" s="180">
        <f>ROUND(VALUE(SUBSTITUTE(実質収支比率等に係る経年分析!G$47,"▲","-")),2)</f>
        <v>21.76</v>
      </c>
      <c r="D20" s="180">
        <f>ROUND(VALUE(SUBSTITUTE(実質収支比率等に係る経年分析!H$47,"▲","-")),2)</f>
        <v>18.559999999999999</v>
      </c>
      <c r="E20" s="180">
        <f>ROUND(VALUE(SUBSTITUTE(実質収支比率等に係る経年分析!I$47,"▲","-")),2)</f>
        <v>18.64</v>
      </c>
      <c r="F20" s="180">
        <f>ROUND(VALUE(SUBSTITUTE(実質収支比率等に係る経年分析!J$47,"▲","-")),2)</f>
        <v>16.38</v>
      </c>
    </row>
    <row r="21" spans="1:11" x14ac:dyDescent="0.2">
      <c r="A21" s="180" t="s">
        <v>55</v>
      </c>
      <c r="B21" s="180">
        <f>IF(ISNUMBER(VALUE(SUBSTITUTE(実質収支比率等に係る経年分析!F$49,"▲","-"))),ROUND(VALUE(SUBSTITUTE(実質収支比率等に係る経年分析!F$49,"▲","-")),2),NA())</f>
        <v>1.38</v>
      </c>
      <c r="C21" s="180">
        <f>IF(ISNUMBER(VALUE(SUBSTITUTE(実質収支比率等に係る経年分析!G$49,"▲","-"))),ROUND(VALUE(SUBSTITUTE(実質収支比率等に係る経年分析!G$49,"▲","-")),2),NA())</f>
        <v>-3.5</v>
      </c>
      <c r="D21" s="180">
        <f>IF(ISNUMBER(VALUE(SUBSTITUTE(実質収支比率等に係る経年分析!H$49,"▲","-"))),ROUND(VALUE(SUBSTITUTE(実質収支比率等に係る経年分析!H$49,"▲","-")),2),NA())</f>
        <v>-0.81</v>
      </c>
      <c r="E21" s="180">
        <f>IF(ISNUMBER(VALUE(SUBSTITUTE(実質収支比率等に係る経年分析!I$49,"▲","-"))),ROUND(VALUE(SUBSTITUTE(実質収支比率等に係る経年分析!I$49,"▲","-")),2),NA())</f>
        <v>-0.37</v>
      </c>
      <c r="F21" s="180">
        <f>IF(ISNUMBER(VALUE(SUBSTITUTE(実質収支比率等に係る経年分析!J$49,"▲","-"))),ROUND(VALUE(SUBSTITUTE(実質収支比率等に係る経年分析!J$49,"▲","-")),2),NA())</f>
        <v>0.64</v>
      </c>
    </row>
    <row r="24" spans="1:11" x14ac:dyDescent="0.2">
      <c r="A24" s="150" t="s">
        <v>56</v>
      </c>
    </row>
    <row r="25" spans="1:11" x14ac:dyDescent="0.2">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2">
      <c r="A26" s="181"/>
      <c r="B26" s="181" t="s">
        <v>57</v>
      </c>
      <c r="C26" s="181" t="s">
        <v>58</v>
      </c>
      <c r="D26" s="181" t="s">
        <v>57</v>
      </c>
      <c r="E26" s="181" t="s">
        <v>58</v>
      </c>
      <c r="F26" s="181" t="s">
        <v>57</v>
      </c>
      <c r="G26" s="181" t="s">
        <v>58</v>
      </c>
      <c r="H26" s="181" t="s">
        <v>57</v>
      </c>
      <c r="I26" s="181" t="s">
        <v>58</v>
      </c>
      <c r="J26" s="181" t="s">
        <v>57</v>
      </c>
      <c r="K26" s="181" t="s">
        <v>58</v>
      </c>
    </row>
    <row r="27" spans="1:11" x14ac:dyDescent="0.2">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0.44</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0.4</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0.04</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0.05</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0.04</v>
      </c>
    </row>
    <row r="28" spans="1:11" x14ac:dyDescent="0.2">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2">
      <c r="A29" s="181" t="str">
        <f>IF(連結実質赤字比率に係る赤字・黒字の構成分析!C$41="",NA(),連結実質赤字比率に係る赤字・黒字の構成分析!C$41)</f>
        <v>病院事業会計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0.05</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0.04</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0.04</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0.04</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0.04</v>
      </c>
    </row>
    <row r="30" spans="1:11" x14ac:dyDescent="0.2">
      <c r="A30" s="181" t="str">
        <f>IF(連結実質赤字比率に係る赤字・黒字の構成分析!C$40="",NA(),連結実質赤字比率に係る赤字・黒字の構成分析!C$40)</f>
        <v>後期高齢者医療保険特別会計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0.11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v>
      </c>
    </row>
    <row r="31" spans="1:11" x14ac:dyDescent="0.2">
      <c r="A31" s="181" t="str">
        <f>IF(連結実質赤字比率に係る赤字・黒字の構成分析!C$39="",NA(),連結実質赤字比率に係る赤字・黒字の構成分析!C$39)</f>
        <v>介護保険特別会計（介護サービス事業勘定）</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0.3</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0.3</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0.25</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0.23</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0.21</v>
      </c>
    </row>
    <row r="32" spans="1:11" x14ac:dyDescent="0.2">
      <c r="A32" s="181" t="str">
        <f>IF(連結実質赤字比率に係る赤字・黒字の構成分析!C$38="",NA(),連結実質赤字比率に係る赤字・黒字の構成分析!C$38)</f>
        <v>国民健康保険特別会計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1.29</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2.04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1.44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0.59</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0.36</v>
      </c>
    </row>
    <row r="33" spans="1:16" x14ac:dyDescent="0.2">
      <c r="A33" s="181" t="str">
        <f>IF(連結実質赤字比率に係る赤字・黒字の構成分析!C$37="",NA(),連結実質赤字比率に係る赤字・黒字の構成分析!C$37)</f>
        <v>介護保険特別会計（介護保険事業勘定）</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1.08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0.6</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0.28000000000000003</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0.82</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0.52</v>
      </c>
    </row>
    <row r="34" spans="1:16" x14ac:dyDescent="0.2">
      <c r="A34" s="181" t="str">
        <f>IF(連結実質赤字比率に係る赤字・黒字の構成分析!C$36="",NA(),連結実質赤字比率に係る赤字・黒字の構成分析!C$36)</f>
        <v>公共下水道事業会計</v>
      </c>
      <c r="B34" s="181" t="e">
        <f>IF(ROUND(VALUE(SUBSTITUTE(連結実質赤字比率に係る赤字・黒字の構成分析!F$36,"▲", "-")), 2) &lt; 0, ABS(ROUND(VALUE(SUBSTITUTE(連結実質赤字比率に係る赤字・黒字の構成分析!F$36,"▲", "-")), 2)), NA())</f>
        <v>#VALUE!</v>
      </c>
      <c r="C34" s="181" t="e">
        <f>IF(ROUND(VALUE(SUBSTITUTE(連結実質赤字比率に係る赤字・黒字の構成分析!F$36,"▲", "-")), 2) &gt;= 0, ABS(ROUND(VALUE(SUBSTITUTE(連結実質赤字比率に係る赤字・黒字の構成分析!F$36,"▲", "-")), 2)), NA())</f>
        <v>#VALUE!</v>
      </c>
      <c r="D34" s="181" t="e">
        <f>IF(ROUND(VALUE(SUBSTITUTE(連結実質赤字比率に係る赤字・黒字の構成分析!G$36,"▲", "-")), 2) &lt; 0, ABS(ROUND(VALUE(SUBSTITUTE(連結実質赤字比率に係る赤字・黒字の構成分析!G$36,"▲", "-")), 2)), NA())</f>
        <v>#VALUE!</v>
      </c>
      <c r="E34" s="181" t="e">
        <f>IF(ROUND(VALUE(SUBSTITUTE(連結実質赤字比率に係る赤字・黒字の構成分析!G$36,"▲", "-")), 2) &gt;= 0, ABS(ROUND(VALUE(SUBSTITUTE(連結実質赤字比率に係る赤字・黒字の構成分析!G$36,"▲", "-")), 2)), NA())</f>
        <v>#VALUE!</v>
      </c>
      <c r="F34" s="181" t="e">
        <f>IF(ROUND(VALUE(SUBSTITUTE(連結実質赤字比率に係る赤字・黒字の構成分析!H$36,"▲", "-")), 2) &lt; 0, ABS(ROUND(VALUE(SUBSTITUTE(連結実質赤字比率に係る赤字・黒字の構成分析!H$36,"▲", "-")), 2)), NA())</f>
        <v>#VALUE!</v>
      </c>
      <c r="G34" s="181" t="e">
        <f>IF(ROUND(VALUE(SUBSTITUTE(連結実質赤字比率に係る赤字・黒字の構成分析!H$36,"▲", "-")), 2) &gt;= 0, ABS(ROUND(VALUE(SUBSTITUTE(連結実質赤字比率に係る赤字・黒字の構成分析!H$36,"▲", "-")), 2)), NA())</f>
        <v>#VALUE!</v>
      </c>
      <c r="H34" s="181" t="e">
        <f>IF(ROUND(VALUE(SUBSTITUTE(連結実質赤字比率に係る赤字・黒字の構成分析!I$36,"▲", "-")), 2) &lt; 0, ABS(ROUND(VALUE(SUBSTITUTE(連結実質赤字比率に係る赤字・黒字の構成分析!I$36,"▲", "-")), 2)), NA())</f>
        <v>#VALUE!</v>
      </c>
      <c r="I34" s="181" t="e">
        <f>IF(ROUND(VALUE(SUBSTITUTE(連結実質赤字比率に係る赤字・黒字の構成分析!I$36,"▲", "-")), 2) &gt;= 0, ABS(ROUND(VALUE(SUBSTITUTE(連結実質赤字比率に係る赤字・黒字の構成分析!I$36,"▲", "-")), 2)), NA())</f>
        <v>#VALUE!</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0.81</v>
      </c>
    </row>
    <row r="35" spans="1:16" x14ac:dyDescent="0.2">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5.46</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5.58</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5.74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5.95</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5.76</v>
      </c>
    </row>
    <row r="36" spans="1:16" x14ac:dyDescent="0.2">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7.49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7.07</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9.0299999999999994</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8.74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10.94</v>
      </c>
    </row>
    <row r="39" spans="1:16" x14ac:dyDescent="0.2">
      <c r="A39" s="150" t="s">
        <v>59</v>
      </c>
    </row>
    <row r="40" spans="1:16" x14ac:dyDescent="0.2">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2">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2">
      <c r="A42" s="182" t="s">
        <v>62</v>
      </c>
      <c r="B42" s="182"/>
      <c r="C42" s="182"/>
      <c r="D42" s="182">
        <f>'実質公債費比率（分子）の構造'!K$52</f>
        <v>3800</v>
      </c>
      <c r="E42" s="182"/>
      <c r="F42" s="182"/>
      <c r="G42" s="182">
        <f>'実質公債費比率（分子）の構造'!L$52</f>
        <v>4021</v>
      </c>
      <c r="H42" s="182"/>
      <c r="I42" s="182"/>
      <c r="J42" s="182">
        <f>'実質公債費比率（分子）の構造'!M$52</f>
        <v>4225</v>
      </c>
      <c r="K42" s="182"/>
      <c r="L42" s="182"/>
      <c r="M42" s="182">
        <f>'実質公債費比率（分子）の構造'!N$52</f>
        <v>4211</v>
      </c>
      <c r="N42" s="182"/>
      <c r="O42" s="182"/>
      <c r="P42" s="182">
        <f>'実質公債費比率（分子）の構造'!O$52</f>
        <v>4391</v>
      </c>
    </row>
    <row r="43" spans="1:16" x14ac:dyDescent="0.2">
      <c r="A43" s="182" t="s">
        <v>63</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2">
      <c r="A44" s="182" t="s">
        <v>64</v>
      </c>
      <c r="B44" s="182">
        <f>'実質公債費比率（分子）の構造'!K$50</f>
        <v>9</v>
      </c>
      <c r="C44" s="182"/>
      <c r="D44" s="182"/>
      <c r="E44" s="182">
        <f>'実質公債費比率（分子）の構造'!L$50</f>
        <v>9</v>
      </c>
      <c r="F44" s="182"/>
      <c r="G44" s="182"/>
      <c r="H44" s="182">
        <f>'実質公債費比率（分子）の構造'!M$50</f>
        <v>9</v>
      </c>
      <c r="I44" s="182"/>
      <c r="J44" s="182"/>
      <c r="K44" s="182">
        <f>'実質公債費比率（分子）の構造'!N$50</f>
        <v>30</v>
      </c>
      <c r="L44" s="182"/>
      <c r="M44" s="182"/>
      <c r="N44" s="182">
        <f>'実質公債費比率（分子）の構造'!O$50</f>
        <v>38</v>
      </c>
      <c r="O44" s="182"/>
      <c r="P44" s="182"/>
    </row>
    <row r="45" spans="1:16" x14ac:dyDescent="0.2">
      <c r="A45" s="182" t="s">
        <v>65</v>
      </c>
      <c r="B45" s="182" t="str">
        <f>'実質公債費比率（分子）の構造'!K$49</f>
        <v>-</v>
      </c>
      <c r="C45" s="182"/>
      <c r="D45" s="182"/>
      <c r="E45" s="182" t="str">
        <f>'実質公債費比率（分子）の構造'!L$49</f>
        <v>-</v>
      </c>
      <c r="F45" s="182"/>
      <c r="G45" s="182"/>
      <c r="H45" s="182" t="str">
        <f>'実質公債費比率（分子）の構造'!M$49</f>
        <v>-</v>
      </c>
      <c r="I45" s="182"/>
      <c r="J45" s="182"/>
      <c r="K45" s="182" t="str">
        <f>'実質公債費比率（分子）の構造'!N$49</f>
        <v>-</v>
      </c>
      <c r="L45" s="182"/>
      <c r="M45" s="182"/>
      <c r="N45" s="182" t="str">
        <f>'実質公債費比率（分子）の構造'!O$49</f>
        <v>-</v>
      </c>
      <c r="O45" s="182"/>
      <c r="P45" s="182"/>
    </row>
    <row r="46" spans="1:16" x14ac:dyDescent="0.2">
      <c r="A46" s="182" t="s">
        <v>66</v>
      </c>
      <c r="B46" s="182">
        <f>'実質公債費比率（分子）の構造'!K$48</f>
        <v>1455</v>
      </c>
      <c r="C46" s="182"/>
      <c r="D46" s="182"/>
      <c r="E46" s="182">
        <f>'実質公債費比率（分子）の構造'!L$48</f>
        <v>1490</v>
      </c>
      <c r="F46" s="182"/>
      <c r="G46" s="182"/>
      <c r="H46" s="182">
        <f>'実質公債費比率（分子）の構造'!M$48</f>
        <v>1597</v>
      </c>
      <c r="I46" s="182"/>
      <c r="J46" s="182"/>
      <c r="K46" s="182">
        <f>'実質公債費比率（分子）の構造'!N$48</f>
        <v>1465</v>
      </c>
      <c r="L46" s="182"/>
      <c r="M46" s="182"/>
      <c r="N46" s="182">
        <f>'実質公債費比率（分子）の構造'!O$48</f>
        <v>1580</v>
      </c>
      <c r="O46" s="182"/>
      <c r="P46" s="182"/>
    </row>
    <row r="47" spans="1:16" x14ac:dyDescent="0.2">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2">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2">
      <c r="A49" s="182" t="s">
        <v>69</v>
      </c>
      <c r="B49" s="182">
        <f>'実質公債費比率（分子）の構造'!K$45</f>
        <v>4013</v>
      </c>
      <c r="C49" s="182"/>
      <c r="D49" s="182"/>
      <c r="E49" s="182">
        <f>'実質公債費比率（分子）の構造'!L$45</f>
        <v>4050</v>
      </c>
      <c r="F49" s="182"/>
      <c r="G49" s="182"/>
      <c r="H49" s="182">
        <f>'実質公債費比率（分子）の構造'!M$45</f>
        <v>4135</v>
      </c>
      <c r="I49" s="182"/>
      <c r="J49" s="182"/>
      <c r="K49" s="182">
        <f>'実質公債費比率（分子）の構造'!N$45</f>
        <v>4126</v>
      </c>
      <c r="L49" s="182"/>
      <c r="M49" s="182"/>
      <c r="N49" s="182">
        <f>'実質公債費比率（分子）の構造'!O$45</f>
        <v>4418</v>
      </c>
      <c r="O49" s="182"/>
      <c r="P49" s="182"/>
    </row>
    <row r="50" spans="1:16" x14ac:dyDescent="0.2">
      <c r="A50" s="182" t="s">
        <v>70</v>
      </c>
      <c r="B50" s="182" t="e">
        <f>NA()</f>
        <v>#N/A</v>
      </c>
      <c r="C50" s="182">
        <f>IF(ISNUMBER('実質公債費比率（分子）の構造'!K$53),'実質公債費比率（分子）の構造'!K$53,NA())</f>
        <v>1677</v>
      </c>
      <c r="D50" s="182" t="e">
        <f>NA()</f>
        <v>#N/A</v>
      </c>
      <c r="E50" s="182" t="e">
        <f>NA()</f>
        <v>#N/A</v>
      </c>
      <c r="F50" s="182">
        <f>IF(ISNUMBER('実質公債費比率（分子）の構造'!L$53),'実質公債費比率（分子）の構造'!L$53,NA())</f>
        <v>1528</v>
      </c>
      <c r="G50" s="182" t="e">
        <f>NA()</f>
        <v>#N/A</v>
      </c>
      <c r="H50" s="182" t="e">
        <f>NA()</f>
        <v>#N/A</v>
      </c>
      <c r="I50" s="182">
        <f>IF(ISNUMBER('実質公債費比率（分子）の構造'!M$53),'実質公債費比率（分子）の構造'!M$53,NA())</f>
        <v>1516</v>
      </c>
      <c r="J50" s="182" t="e">
        <f>NA()</f>
        <v>#N/A</v>
      </c>
      <c r="K50" s="182" t="e">
        <f>NA()</f>
        <v>#N/A</v>
      </c>
      <c r="L50" s="182">
        <f>IF(ISNUMBER('実質公債費比率（分子）の構造'!N$53),'実質公債費比率（分子）の構造'!N$53,NA())</f>
        <v>1410</v>
      </c>
      <c r="M50" s="182" t="e">
        <f>NA()</f>
        <v>#N/A</v>
      </c>
      <c r="N50" s="182" t="e">
        <f>NA()</f>
        <v>#N/A</v>
      </c>
      <c r="O50" s="182">
        <f>IF(ISNUMBER('実質公債費比率（分子）の構造'!O$53),'実質公債費比率（分子）の構造'!O$53,NA())</f>
        <v>1645</v>
      </c>
      <c r="P50" s="182" t="e">
        <f>NA()</f>
        <v>#N/A</v>
      </c>
    </row>
    <row r="53" spans="1:16" x14ac:dyDescent="0.2">
      <c r="A53" s="150" t="s">
        <v>71</v>
      </c>
    </row>
    <row r="54" spans="1:16" x14ac:dyDescent="0.2">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2">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2">
      <c r="A56" s="181" t="s">
        <v>43</v>
      </c>
      <c r="B56" s="181"/>
      <c r="C56" s="181"/>
      <c r="D56" s="181">
        <f>'将来負担比率（分子）の構造'!I$52</f>
        <v>50272</v>
      </c>
      <c r="E56" s="181"/>
      <c r="F56" s="181"/>
      <c r="G56" s="181">
        <f>'将来負担比率（分子）の構造'!J$52</f>
        <v>51503</v>
      </c>
      <c r="H56" s="181"/>
      <c r="I56" s="181"/>
      <c r="J56" s="181">
        <f>'将来負担比率（分子）の構造'!K$52</f>
        <v>53591</v>
      </c>
      <c r="K56" s="181"/>
      <c r="L56" s="181"/>
      <c r="M56" s="181">
        <f>'将来負担比率（分子）の構造'!L$52</f>
        <v>56156</v>
      </c>
      <c r="N56" s="181"/>
      <c r="O56" s="181"/>
      <c r="P56" s="181">
        <f>'将来負担比率（分子）の構造'!M$52</f>
        <v>55795</v>
      </c>
    </row>
    <row r="57" spans="1:16" x14ac:dyDescent="0.2">
      <c r="A57" s="181" t="s">
        <v>42</v>
      </c>
      <c r="B57" s="181"/>
      <c r="C57" s="181"/>
      <c r="D57" s="181">
        <f>'将来負担比率（分子）の構造'!I$51</f>
        <v>873</v>
      </c>
      <c r="E57" s="181"/>
      <c r="F57" s="181"/>
      <c r="G57" s="181">
        <f>'将来負担比率（分子）の構造'!J$51</f>
        <v>860</v>
      </c>
      <c r="H57" s="181"/>
      <c r="I57" s="181"/>
      <c r="J57" s="181">
        <f>'将来負担比率（分子）の構造'!K$51</f>
        <v>974</v>
      </c>
      <c r="K57" s="181"/>
      <c r="L57" s="181"/>
      <c r="M57" s="181">
        <f>'将来負担比率（分子）の構造'!L$51</f>
        <v>1278</v>
      </c>
      <c r="N57" s="181"/>
      <c r="O57" s="181"/>
      <c r="P57" s="181">
        <f>'将来負担比率（分子）の構造'!M$51</f>
        <v>2359</v>
      </c>
    </row>
    <row r="58" spans="1:16" x14ac:dyDescent="0.2">
      <c r="A58" s="181" t="s">
        <v>41</v>
      </c>
      <c r="B58" s="181"/>
      <c r="C58" s="181"/>
      <c r="D58" s="181">
        <f>'将来負担比率（分子）の構造'!I$50</f>
        <v>10348</v>
      </c>
      <c r="E58" s="181"/>
      <c r="F58" s="181"/>
      <c r="G58" s="181">
        <f>'将来負担比率（分子）の構造'!J$50</f>
        <v>10114</v>
      </c>
      <c r="H58" s="181"/>
      <c r="I58" s="181"/>
      <c r="J58" s="181">
        <f>'将来負担比率（分子）の構造'!K$50</f>
        <v>10036</v>
      </c>
      <c r="K58" s="181"/>
      <c r="L58" s="181"/>
      <c r="M58" s="181">
        <f>'将来負担比率（分子）の構造'!L$50</f>
        <v>10196</v>
      </c>
      <c r="N58" s="181"/>
      <c r="O58" s="181"/>
      <c r="P58" s="181">
        <f>'将来負担比率（分子）の構造'!M$50</f>
        <v>10263</v>
      </c>
    </row>
    <row r="59" spans="1:16" x14ac:dyDescent="0.2">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2">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2">
      <c r="A61" s="181" t="s">
        <v>36</v>
      </c>
      <c r="B61" s="181">
        <f>'将来負担比率（分子）の構造'!I$46</f>
        <v>17</v>
      </c>
      <c r="C61" s="181"/>
      <c r="D61" s="181"/>
      <c r="E61" s="181" t="str">
        <f>'将来負担比率（分子）の構造'!J$46</f>
        <v>-</v>
      </c>
      <c r="F61" s="181"/>
      <c r="G61" s="181"/>
      <c r="H61" s="181">
        <f>'将来負担比率（分子）の構造'!K$46</f>
        <v>21</v>
      </c>
      <c r="I61" s="181"/>
      <c r="J61" s="181"/>
      <c r="K61" s="181">
        <f>'将来負担比率（分子）の構造'!L$46</f>
        <v>21</v>
      </c>
      <c r="L61" s="181"/>
      <c r="M61" s="181"/>
      <c r="N61" s="181">
        <f>'将来負担比率（分子）の構造'!M$46</f>
        <v>21</v>
      </c>
      <c r="O61" s="181"/>
      <c r="P61" s="181"/>
    </row>
    <row r="62" spans="1:16" x14ac:dyDescent="0.2">
      <c r="A62" s="181" t="s">
        <v>35</v>
      </c>
      <c r="B62" s="181">
        <f>'将来負担比率（分子）の構造'!I$45</f>
        <v>7040</v>
      </c>
      <c r="C62" s="181"/>
      <c r="D62" s="181"/>
      <c r="E62" s="181">
        <f>'将来負担比率（分子）の構造'!J$45</f>
        <v>6725</v>
      </c>
      <c r="F62" s="181"/>
      <c r="G62" s="181"/>
      <c r="H62" s="181">
        <f>'将来負担比率（分子）の構造'!K$45</f>
        <v>6491</v>
      </c>
      <c r="I62" s="181"/>
      <c r="J62" s="181"/>
      <c r="K62" s="181">
        <f>'将来負担比率（分子）の構造'!L$45</f>
        <v>6411</v>
      </c>
      <c r="L62" s="181"/>
      <c r="M62" s="181"/>
      <c r="N62" s="181">
        <f>'将来負担比率（分子）の構造'!M$45</f>
        <v>6774</v>
      </c>
      <c r="O62" s="181"/>
      <c r="P62" s="181"/>
    </row>
    <row r="63" spans="1:16" x14ac:dyDescent="0.2">
      <c r="A63" s="181" t="s">
        <v>34</v>
      </c>
      <c r="B63" s="181" t="str">
        <f>'将来負担比率（分子）の構造'!I$44</f>
        <v>-</v>
      </c>
      <c r="C63" s="181"/>
      <c r="D63" s="181"/>
      <c r="E63" s="181" t="str">
        <f>'将来負担比率（分子）の構造'!J$44</f>
        <v>-</v>
      </c>
      <c r="F63" s="181"/>
      <c r="G63" s="181"/>
      <c r="H63" s="181" t="str">
        <f>'将来負担比率（分子）の構造'!K$44</f>
        <v>-</v>
      </c>
      <c r="I63" s="181"/>
      <c r="J63" s="181"/>
      <c r="K63" s="181" t="str">
        <f>'将来負担比率（分子）の構造'!L$44</f>
        <v>-</v>
      </c>
      <c r="L63" s="181"/>
      <c r="M63" s="181"/>
      <c r="N63" s="181" t="str">
        <f>'将来負担比率（分子）の構造'!M$44</f>
        <v>-</v>
      </c>
      <c r="O63" s="181"/>
      <c r="P63" s="181"/>
    </row>
    <row r="64" spans="1:16" x14ac:dyDescent="0.2">
      <c r="A64" s="181" t="s">
        <v>33</v>
      </c>
      <c r="B64" s="181">
        <f>'将来負担比率（分子）の構造'!I$43</f>
        <v>19153</v>
      </c>
      <c r="C64" s="181"/>
      <c r="D64" s="181"/>
      <c r="E64" s="181">
        <f>'将来負担比率（分子）の構造'!J$43</f>
        <v>18899</v>
      </c>
      <c r="F64" s="181"/>
      <c r="G64" s="181"/>
      <c r="H64" s="181">
        <f>'将来負担比率（分子）の構造'!K$43</f>
        <v>18596</v>
      </c>
      <c r="I64" s="181"/>
      <c r="J64" s="181"/>
      <c r="K64" s="181">
        <f>'将来負担比率（分子）の構造'!L$43</f>
        <v>18326</v>
      </c>
      <c r="L64" s="181"/>
      <c r="M64" s="181"/>
      <c r="N64" s="181">
        <f>'将来負担比率（分子）の構造'!M$43</f>
        <v>18065</v>
      </c>
      <c r="O64" s="181"/>
      <c r="P64" s="181"/>
    </row>
    <row r="65" spans="1:16" x14ac:dyDescent="0.2">
      <c r="A65" s="181" t="s">
        <v>32</v>
      </c>
      <c r="B65" s="181">
        <f>'将来負担比率（分子）の構造'!I$42</f>
        <v>15</v>
      </c>
      <c r="C65" s="181"/>
      <c r="D65" s="181"/>
      <c r="E65" s="181">
        <f>'将来負担比率（分子）の構造'!J$42</f>
        <v>8</v>
      </c>
      <c r="F65" s="181"/>
      <c r="G65" s="181"/>
      <c r="H65" s="181" t="str">
        <f>'将来負担比率（分子）の構造'!K$42</f>
        <v>-</v>
      </c>
      <c r="I65" s="181"/>
      <c r="J65" s="181"/>
      <c r="K65" s="181" t="str">
        <f>'将来負担比率（分子）の構造'!L$42</f>
        <v>-</v>
      </c>
      <c r="L65" s="181"/>
      <c r="M65" s="181"/>
      <c r="N65" s="181">
        <f>'将来負担比率（分子）の構造'!M$42</f>
        <v>1</v>
      </c>
      <c r="O65" s="181"/>
      <c r="P65" s="181"/>
    </row>
    <row r="66" spans="1:16" x14ac:dyDescent="0.2">
      <c r="A66" s="181" t="s">
        <v>31</v>
      </c>
      <c r="B66" s="181">
        <f>'将来負担比率（分子）の構造'!I$41</f>
        <v>50154</v>
      </c>
      <c r="C66" s="181"/>
      <c r="D66" s="181"/>
      <c r="E66" s="181">
        <f>'将来負担比率（分子）の構造'!J$41</f>
        <v>52403</v>
      </c>
      <c r="F66" s="181"/>
      <c r="G66" s="181"/>
      <c r="H66" s="181">
        <f>'将来負担比率（分子）の構造'!K$41</f>
        <v>56500</v>
      </c>
      <c r="I66" s="181"/>
      <c r="J66" s="181"/>
      <c r="K66" s="181">
        <f>'将来負担比率（分子）の構造'!L$41</f>
        <v>61947</v>
      </c>
      <c r="L66" s="181"/>
      <c r="M66" s="181"/>
      <c r="N66" s="181">
        <f>'将来負担比率（分子）の構造'!M$41</f>
        <v>62070</v>
      </c>
      <c r="O66" s="181"/>
      <c r="P66" s="181"/>
    </row>
    <row r="67" spans="1:16" x14ac:dyDescent="0.2">
      <c r="A67" s="181" t="s">
        <v>74</v>
      </c>
      <c r="B67" s="181" t="e">
        <f>NA()</f>
        <v>#N/A</v>
      </c>
      <c r="C67" s="181">
        <f>IF(ISNUMBER('将来負担比率（分子）の構造'!I$53), IF('将来負担比率（分子）の構造'!I$53 &lt; 0, 0, '将来負担比率（分子）の構造'!I$53), NA())</f>
        <v>14885</v>
      </c>
      <c r="D67" s="181" t="e">
        <f>NA()</f>
        <v>#N/A</v>
      </c>
      <c r="E67" s="181" t="e">
        <f>NA()</f>
        <v>#N/A</v>
      </c>
      <c r="F67" s="181">
        <f>IF(ISNUMBER('将来負担比率（分子）の構造'!J$53), IF('将来負担比率（分子）の構造'!J$53 &lt; 0, 0, '将来負担比率（分子）の構造'!J$53), NA())</f>
        <v>15557</v>
      </c>
      <c r="G67" s="181" t="e">
        <f>NA()</f>
        <v>#N/A</v>
      </c>
      <c r="H67" s="181" t="e">
        <f>NA()</f>
        <v>#N/A</v>
      </c>
      <c r="I67" s="181">
        <f>IF(ISNUMBER('将来負担比率（分子）の構造'!K$53), IF('将来負担比率（分子）の構造'!K$53 &lt; 0, 0, '将来負担比率（分子）の構造'!K$53), NA())</f>
        <v>17007</v>
      </c>
      <c r="J67" s="181" t="e">
        <f>NA()</f>
        <v>#N/A</v>
      </c>
      <c r="K67" s="181" t="e">
        <f>NA()</f>
        <v>#N/A</v>
      </c>
      <c r="L67" s="181">
        <f>IF(ISNUMBER('将来負担比率（分子）の構造'!L$53), IF('将来負担比率（分子）の構造'!L$53 &lt; 0, 0, '将来負担比率（分子）の構造'!L$53), NA())</f>
        <v>19076</v>
      </c>
      <c r="M67" s="181" t="e">
        <f>NA()</f>
        <v>#N/A</v>
      </c>
      <c r="N67" s="181" t="e">
        <f>NA()</f>
        <v>#N/A</v>
      </c>
      <c r="O67" s="181">
        <f>IF(ISNUMBER('将来負担比率（分子）の構造'!M$53), IF('将来負担比率（分子）の構造'!M$53 &lt; 0, 0, '将来負担比率（分子）の構造'!M$53), NA())</f>
        <v>18514</v>
      </c>
      <c r="P67" s="181" t="e">
        <f>NA()</f>
        <v>#N/A</v>
      </c>
    </row>
    <row r="70" spans="1:16" x14ac:dyDescent="0.2">
      <c r="A70" s="183" t="s">
        <v>75</v>
      </c>
      <c r="B70" s="183"/>
      <c r="C70" s="183"/>
      <c r="D70" s="183"/>
      <c r="E70" s="183"/>
      <c r="F70" s="183"/>
    </row>
    <row r="71" spans="1:16" x14ac:dyDescent="0.2">
      <c r="A71" s="184"/>
      <c r="B71" s="184" t="str">
        <f>基金残高に係る経年分析!F54</f>
        <v>H30</v>
      </c>
      <c r="C71" s="184" t="str">
        <f>基金残高に係る経年分析!G54</f>
        <v>R01</v>
      </c>
      <c r="D71" s="184" t="str">
        <f>基金残高に係る経年分析!H54</f>
        <v>R02</v>
      </c>
    </row>
    <row r="72" spans="1:16" x14ac:dyDescent="0.2">
      <c r="A72" s="184" t="s">
        <v>76</v>
      </c>
      <c r="B72" s="185">
        <f>基金残高に係る経年分析!F55</f>
        <v>5060</v>
      </c>
      <c r="C72" s="185">
        <f>基金残高に係る経年分析!G55</f>
        <v>5053</v>
      </c>
      <c r="D72" s="185">
        <f>基金残高に係る経年分析!H55</f>
        <v>4556</v>
      </c>
    </row>
    <row r="73" spans="1:16" x14ac:dyDescent="0.2">
      <c r="A73" s="184" t="s">
        <v>77</v>
      </c>
      <c r="B73" s="185">
        <f>基金残高に係る経年分析!F56</f>
        <v>1831</v>
      </c>
      <c r="C73" s="185">
        <f>基金残高に係る経年分析!G56</f>
        <v>1834</v>
      </c>
      <c r="D73" s="185">
        <f>基金残高に係る経年分析!H56</f>
        <v>2102</v>
      </c>
    </row>
    <row r="74" spans="1:16" x14ac:dyDescent="0.2">
      <c r="A74" s="184" t="s">
        <v>78</v>
      </c>
      <c r="B74" s="185">
        <f>基金残高に係る経年分析!F57</f>
        <v>3354</v>
      </c>
      <c r="C74" s="185">
        <f>基金残高に係る経年分析!G57</f>
        <v>4429</v>
      </c>
      <c r="D74" s="185">
        <f>基金残高に係る経年分析!H57</f>
        <v>4544</v>
      </c>
    </row>
  </sheetData>
  <sheetProtection algorithmName="SHA-512" hashValue="Yc7Nchtc5DiivV8vYQTxaTG4kI91FQiTMmnZp3U2MTivCLorxa8i028TsOzgthAGbYCkcxS7QE1SUOBtdcVI/g==" saltValue="5TsXMQBxDgDEZKAIa2Bt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2022-10-03T06:33:22Z</cp:lastPrinted>
  <dcterms:created xsi:type="dcterms:W3CDTF">2022-02-02T06:46:48Z</dcterms:created>
  <dcterms:modified xsi:type="dcterms:W3CDTF">2022-10-03T06:33:57Z</dcterms:modified>
  <cp:category/>
</cp:coreProperties>
</file>